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МО &quot;П. В.&quot;" sheetId="1" r:id="rId1"/>
  </sheets>
  <definedNames/>
  <calcPr fullCalcOnLoad="1"/>
</workbook>
</file>

<file path=xl/sharedStrings.xml><?xml version="1.0" encoding="utf-8"?>
<sst xmlns="http://schemas.openxmlformats.org/spreadsheetml/2006/main" count="1862" uniqueCount="334">
  <si>
    <t>0100</t>
  </si>
  <si>
    <t>0102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</si>
  <si>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</si>
  <si>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</si>
  <si>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</si>
  <si>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0111</t>
  </si>
  <si>
    <t>Другие общегосударственные вопросы</t>
  </si>
  <si>
    <t>0113</t>
  </si>
  <si>
    <t>0200</t>
  </si>
  <si>
    <t>0203</t>
  </si>
  <si>
    <t>0300</t>
  </si>
  <si>
    <t>0309</t>
  </si>
  <si>
    <t>Обеспечение пожарной безопасности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</si>
  <si>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</si>
  <si>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</si>
  <si>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</si>
  <si>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</si>
  <si>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</si>
  <si>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</si>
  <si>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</si>
  <si>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</si>
  <si>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</si>
  <si>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</si>
  <si>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</si>
  <si>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Социальное обеспечение населения</t>
  </si>
  <si>
    <t>1003</t>
  </si>
  <si>
    <t>1100</t>
  </si>
  <si>
    <t xml:space="preserve">Физическая культура </t>
  </si>
  <si>
    <t>1200</t>
  </si>
  <si>
    <t>Периодическая печать и издательства</t>
  </si>
  <si>
    <t>1202</t>
  </si>
  <si>
    <t>ОБЩЕГОСУДАРСТВЕННЫЕ ВОПРОСЫ</t>
  </si>
  <si>
    <t>000</t>
  </si>
  <si>
    <t>100</t>
  </si>
  <si>
    <t>120</t>
  </si>
  <si>
    <t>Фонд оплаты труда и страховые взносы</t>
  </si>
  <si>
    <t>121</t>
  </si>
  <si>
    <t>заработная плата</t>
  </si>
  <si>
    <t>211</t>
  </si>
  <si>
    <t>начисления на выплаты по оплате труда</t>
  </si>
  <si>
    <t xml:space="preserve"> Иные выплаты персоналу, за исключением фонда оплаты труда</t>
  </si>
  <si>
    <t xml:space="preserve">прочие выплаты                                                 </t>
  </si>
  <si>
    <t>212</t>
  </si>
  <si>
    <t>200</t>
  </si>
  <si>
    <t xml:space="preserve"> 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</si>
  <si>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</si>
  <si>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</si>
  <si>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</si>
  <si>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прочие работы, услуги</t>
  </si>
  <si>
    <t>226</t>
  </si>
  <si>
    <t>Функционирование  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</si>
  <si>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 сфере установленных функций органов государственной власти субъектов РФ и органов местного самоуправления</t>
  </si>
  <si>
    <t>213</t>
  </si>
  <si>
    <t>услуги связи</t>
  </si>
  <si>
    <t>221</t>
  </si>
  <si>
    <t>прочие расходы</t>
  </si>
  <si>
    <t>290</t>
  </si>
  <si>
    <t>увеличение стоимости материальных запасов</t>
  </si>
  <si>
    <t>340</t>
  </si>
  <si>
    <t>Центральный аппарат администрации</t>
  </si>
  <si>
    <t>транспортные услуги</t>
  </si>
  <si>
    <t>222</t>
  </si>
  <si>
    <t xml:space="preserve"> Резервные фонды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</si>
  <si>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</si>
  <si>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</si>
  <si>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</si>
  <si>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</si>
  <si>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</si>
  <si>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111</t>
  </si>
  <si>
    <t>112</t>
  </si>
  <si>
    <t>242</t>
  </si>
  <si>
    <t xml:space="preserve">коммунальные услуги    </t>
  </si>
  <si>
    <t>223</t>
  </si>
  <si>
    <t>225</t>
  </si>
  <si>
    <t>увеличение стоимости основных средств</t>
  </si>
  <si>
    <t>310</t>
  </si>
  <si>
    <t>851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</si>
  <si>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</si>
  <si>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</si>
  <si>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</si>
  <si>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 xml:space="preserve">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</si>
  <si>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</si>
  <si>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</si>
  <si>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бюджетам субъектов РФ и муниципальных образований общего характера</t>
  </si>
  <si>
    <t xml:space="preserve"> Межбюджетные трансферты</t>
  </si>
  <si>
    <t>500</t>
  </si>
  <si>
    <t>Иные межбюджетные трансферты</t>
  </si>
  <si>
    <t>540</t>
  </si>
  <si>
    <t>251</t>
  </si>
  <si>
    <t>прочие  работы,услуги</t>
  </si>
  <si>
    <t>НАЦИОНАЛЬНАЯ ЭКОНОМИКА</t>
  </si>
  <si>
    <t xml:space="preserve"> Дорожное хозяйство  (дорожный фонд)</t>
  </si>
  <si>
    <t>работы, услуги по содержанию имущества</t>
  </si>
  <si>
    <t>Другие вопросы в области национальной экономики</t>
  </si>
  <si>
    <t>Реализация  муниципальных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</si>
  <si>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</si>
  <si>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</si>
  <si>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Иные закупки товаров, работ и услуг для муниципальных нужд</t>
  </si>
  <si>
    <t xml:space="preserve"> работы ,услуги по содержанию имущества</t>
  </si>
  <si>
    <t>СОЦИАЛЬНАЯ ПОЛИТИКА</t>
  </si>
  <si>
    <t xml:space="preserve"> 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</si>
  <si>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</si>
  <si>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</si>
  <si>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</si>
  <si>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</si>
  <si>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</si>
  <si>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</si>
  <si>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263</t>
  </si>
  <si>
    <t>Субсидии гражданам на приобретение жилья</t>
  </si>
  <si>
    <t>322</t>
  </si>
  <si>
    <t>пособия по социальной помощи населению</t>
  </si>
  <si>
    <t xml:space="preserve"> 322</t>
  </si>
  <si>
    <t>262</t>
  </si>
  <si>
    <t>ФИЗИЧЕСКАЯ КУЛЬТУРА И СПОРТ</t>
  </si>
  <si>
    <t>СРЕДСТВА МАССОВОЙ ИНФОРМАЦИИ</t>
  </si>
  <si>
    <t>МКУ "АДМИНИСТРАЦИЯ ПОСЕЛКА ВОЛЬГИНСКИЙ"</t>
  </si>
  <si>
    <t xml:space="preserve"> Муниципальное казенное учреждение "Административно- хозяйственный центр"</t>
  </si>
  <si>
    <t>услуги по содержанию имущества</t>
  </si>
  <si>
    <t>Реализация государственных функций (муниципальных), связанных с общегосударственными (муниципальным) управлением</t>
  </si>
  <si>
    <t>Закупка товаров,работ и услуг для муниципальных нужд</t>
  </si>
  <si>
    <t xml:space="preserve"> Перечисления другим бюджетам бюджетной системы РФ</t>
  </si>
  <si>
    <t>коммунальные услуги (водопотребление)</t>
  </si>
  <si>
    <t>Безвозмездные перечисления организациями, за исключением государственных и муниципальных организаций</t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</si>
  <si>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учрждениями</t>
  </si>
  <si>
    <t>Муниципальное казенное учреждение "Совет народных депутатов"</t>
  </si>
  <si>
    <t>"Обеспечение деятельности финансовых, налоговых и таможенных органов и органов финансового (финансово-бюджетного) надзора"</t>
  </si>
  <si>
    <t>0106</t>
  </si>
  <si>
    <t>иные межбюджетные трансферты</t>
  </si>
  <si>
    <t>610</t>
  </si>
  <si>
    <t>611</t>
  </si>
  <si>
    <t>241</t>
  </si>
  <si>
    <t>Муниципальное бюджетное учреждение "Плавательный бассейн поселка Вольгинский"</t>
  </si>
  <si>
    <t>1102</t>
  </si>
  <si>
    <t>Муниципальное бюджетное учреждение "Редакция газеты "Вольгинский вестник"</t>
  </si>
  <si>
    <t>Перечисления в Фонд капитального ремонта платежей на капитальный ремонт общего имущества многоквартирных домов в доле муниципального жилого фонда</t>
  </si>
  <si>
    <t>Прочая закупка товаров, работ и услуг для( муниципальных) нужд</t>
  </si>
  <si>
    <t>Расходы на обеспечение деятельности МКУ " Административно- хозяйственный центр"</t>
  </si>
  <si>
    <t>перечисления другим бюджетам бюджетной системы РФ</t>
  </si>
  <si>
    <t>600</t>
  </si>
  <si>
    <t>Обеспечение мероприятий по капитальному ремонту многоквартирных домов за счет средств местного бюджета (софинансирование)</t>
  </si>
  <si>
    <t>Оплата взносов за капитальный ремонт общего имущества в многоквартирных домах</t>
  </si>
  <si>
    <t>арендная плата</t>
  </si>
  <si>
    <t>224</t>
  </si>
  <si>
    <t>321</t>
  </si>
  <si>
    <t>Пособия, компенсаци и иные социаальные выплаты гражданам, кроме публичных нормативных обязательств</t>
  </si>
  <si>
    <t>безвозмездные и безвозвратные перечисления не государственным организациям</t>
  </si>
  <si>
    <t>руб.</t>
  </si>
  <si>
    <t xml:space="preserve">Программа " Энергосбережение и повышение энергетической эффективности на территории муниципального образования "Поселок Вольгинский" на 2016-2018 годы </t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</si>
  <si>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учреждениями</t>
  </si>
  <si>
    <t xml:space="preserve"> Подпрограмма "Повышение безопасности дорожного движения на территории  муниципального образования "Поселок Вольгинский" на 2016-2018 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</si>
  <si>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Подпрограмма "Ремонт и содержание автомобильных дорог общего пользования местного значения муниципального образования "Поселок Вольгинский" в 2016-2018 годах" 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</t>
  </si>
  <si>
    <t>Подпрограмма "Ремонт и содержание автомобильных дорог общего пользования местного значения муниципального образования"Поселок Вольгинский" в 2016-2018 годах"  Муниципальной программы "Обеспечение безопасности проживания и охрана окружающей среды на территории МО "Поселок Вольгинский"на 2016-2018 годы"</t>
  </si>
  <si>
    <t xml:space="preserve">Расходы на выплату персоналу государственных (муниципальных) органов </t>
  </si>
  <si>
    <t>Расходы на выплату персоналу муниципальных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</si>
  <si>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</si>
  <si>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</si>
  <si>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</si>
  <si>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850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</si>
  <si>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</si>
  <si>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</si>
  <si>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</si>
  <si>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</si>
  <si>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Предоставление субсидии МБУ "Вольгинский культурно-досуговый центр"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</si>
  <si>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МБУ "Вольгинский культурно-досуговый центр"</t>
  </si>
  <si>
    <t>Предоставление субсидии МБУ "Библиотека поселка Вольгинский" на реализацию Указов Президента Российской Федерации от 07 мая 2012 года № 597, от 01 июня 2012 № 761 на повышение оплаты труда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</si>
  <si>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МБУ "Библиотека поселка Вольгинский"</t>
  </si>
  <si>
    <t>Пенсии, пособия, выплачиваемые организациями сектора государственного управления</t>
  </si>
  <si>
    <t>Софинансирование расходных обязательств из средств местного бюджета 5%</t>
  </si>
  <si>
    <t>Подпрограмма «Благоустройство муниципального образования «Поселок Вольгинский» на 2016-2018годы"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</t>
  </si>
  <si>
    <t>Муниципальная программа "Обеспечение жильем молодых семей поселка Вольгинский на 2016-2018 годы"</t>
  </si>
  <si>
    <t>9910000000</t>
  </si>
  <si>
    <t>000000000</t>
  </si>
  <si>
    <t>9920000000</t>
  </si>
  <si>
    <t>0000000000</t>
  </si>
  <si>
    <t>9990000000</t>
  </si>
  <si>
    <t>9910011000</t>
  </si>
  <si>
    <t>9920000110</t>
  </si>
  <si>
    <t>9930000000</t>
  </si>
  <si>
    <t>9930000110</t>
  </si>
  <si>
    <t>9990084000</t>
  </si>
  <si>
    <t>9990025000</t>
  </si>
  <si>
    <t>9990000110</t>
  </si>
  <si>
    <t>9990000180</t>
  </si>
  <si>
    <t>9990002000</t>
  </si>
  <si>
    <t>9990003000</t>
  </si>
  <si>
    <t>9990051180</t>
  </si>
  <si>
    <t>5210006000</t>
  </si>
  <si>
    <t>5210086000</t>
  </si>
  <si>
    <t>9990004000</t>
  </si>
  <si>
    <t>9990024000</t>
  </si>
  <si>
    <t>5210087000</t>
  </si>
  <si>
    <t>9990026000</t>
  </si>
  <si>
    <t>9990027000</t>
  </si>
  <si>
    <t>999007Ц100</t>
  </si>
  <si>
    <t>999000Б100</t>
  </si>
  <si>
    <t>999007Ц200</t>
  </si>
  <si>
    <t>999000Б300</t>
  </si>
  <si>
    <t>999000Б400</t>
  </si>
  <si>
    <t>9990022000</t>
  </si>
  <si>
    <t>9990023000</t>
  </si>
  <si>
    <t>999000Б200</t>
  </si>
  <si>
    <t>151012П010</t>
  </si>
  <si>
    <t>1700600000</t>
  </si>
  <si>
    <t>170062П090</t>
  </si>
  <si>
    <t>152027П200</t>
  </si>
  <si>
    <t>1600500000</t>
  </si>
  <si>
    <t>160052П500</t>
  </si>
  <si>
    <t>1520300000</t>
  </si>
  <si>
    <t>152032П600</t>
  </si>
  <si>
    <t>1530400000</t>
  </si>
  <si>
    <t>153042П110</t>
  </si>
  <si>
    <t>1800700000</t>
  </si>
  <si>
    <t>180070П500</t>
  </si>
  <si>
    <t>9990005000</t>
  </si>
  <si>
    <t xml:space="preserve"> Программа "Развитие системы пожарной безопасности муниципального образования "Поселок Вольгинский" на 2016-2018 годы" </t>
  </si>
  <si>
    <t>853</t>
  </si>
  <si>
    <t>129</t>
  </si>
  <si>
    <t>122</t>
  </si>
  <si>
    <t>852</t>
  </si>
  <si>
    <t>119</t>
  </si>
  <si>
    <t>9990024100</t>
  </si>
  <si>
    <t>9990024200</t>
  </si>
  <si>
    <t>Межбюджетные трансферты, передаваемые бюджетам городских поселений из бюджетов муниципальных районов на осуществление части полномолчий по решению вопросов местного значения в соответствии с заключенными соглашениями</t>
  </si>
  <si>
    <t>Прочие субсидии бюджетам городских поселений Субсидии бюджетам на осуществление дорожной деятельности в отношении автомобильных дорог общего пользования местного значения</t>
  </si>
  <si>
    <t>999001Б100</t>
  </si>
  <si>
    <t>999002Б200</t>
  </si>
  <si>
    <t>Расходы на подготовку и проведение дополнительных выборов депутата Совета народных депутатов</t>
  </si>
  <si>
    <t>Избирательная комиссия МО "Поселок Вольгинский"</t>
  </si>
  <si>
    <t>0107</t>
  </si>
  <si>
    <t>Расходы</t>
  </si>
  <si>
    <t>0200000003</t>
  </si>
  <si>
    <t>коммунальные услуги</t>
  </si>
  <si>
    <t>Расходы на организация праздников и общепоселковых мероприятий в рамках непрограммных расходов органов исполнительной власти</t>
  </si>
  <si>
    <t>Расходы на обеспечение реализацию государственной политики в области приватизации и управления (Реализация государственных (муниципальных) функций, связанных с общегосударственными (муниципальным) управлением)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</si>
  <si>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годы"(Приобретение дорожных знаков)</t>
  </si>
  <si>
    <t xml:space="preserve">Расходы  в рамках программы "Развитие системы пожарной безопасности  муниципального образования "Поселок Вольгинский" на 2016-2018 годы" (Обеспечение необходимых условий для укрепления и обеспечения пожарной безопасности на территории муниципального образования "Поселок Вольгинский") </t>
  </si>
  <si>
    <t>Расходы 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(Ремонт и содержания автомобильных дорог общего пользования местного значения)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</si>
  <si>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Вольгинский"на 2016-2018 годы" (Содержания автомобильных дорог общего пользования местного значения )</t>
  </si>
  <si>
    <t>Расходы за счет субсидий на осуществление дорожной деятельности в отношении автомобильных дорог общего пользования местного значения на территории муниципального образования "Поселок Вольгинский"</t>
  </si>
  <si>
    <t>Расходы на мероприятия по землеустройству и землепользованию в муниципальном образовании "Поселок Вольгинский" в рамках непрограммных расходов органов исполнительной власти</t>
  </si>
  <si>
    <t>Мероприятия по развитию малого и среднего предпринимательства в рамках непрограммных расходов органов исполнительной власти</t>
  </si>
  <si>
    <t>5210000000</t>
  </si>
  <si>
    <t>Межбюджетные трансферты (Передача муниципальному образованию "Петушинский район" части исполняемых полномочий в сфере создания условий для развития субъектов малого и среднего предпринимательства в части финансирования на 2016 год (Соглашение от 09.11.2015 № 7))</t>
  </si>
  <si>
    <t>153041П100</t>
  </si>
  <si>
    <t>153044П130</t>
  </si>
  <si>
    <t>15344П130</t>
  </si>
  <si>
    <t>153045П140</t>
  </si>
  <si>
    <t>153047П160</t>
  </si>
  <si>
    <t>153048П170</t>
  </si>
  <si>
    <t>153049П180</t>
  </si>
  <si>
    <t>153050П190</t>
  </si>
  <si>
    <t>153051П200</t>
  </si>
  <si>
    <t>153052П210</t>
  </si>
  <si>
    <t>ЖИЛИЩНОЕ ХОЗЯЙСТВО</t>
  </si>
  <si>
    <t>Расходы на реконструкцию и капитальный ремонт жилого фонда многоквартирных домов муниципального образования "Поселок Вольгинский" в рамках непрограммных расходов органов исполнительной власти</t>
  </si>
  <si>
    <t>КОММУНАЛЬНОЕ ХОЗЯЙСТВО</t>
  </si>
  <si>
    <t>Расходы в рамках муниципальной программы "Энергосбережение и повышение энергетической эффективности на территории муниципального образования "Поселок Вольгинский" на 2016-2018 годы"  (Закупка энергосберегающих ламп)</t>
  </si>
  <si>
    <t>1600000000</t>
  </si>
  <si>
    <t>БЛАГОУСТРОЙСТВО</t>
  </si>
  <si>
    <t>Расходы в рамках муниципальной программы "Обеспечение безопасности проживания и охрана окружающей среды на территории муниципального образования "Поселок Вольгинский" на 2016-2018 годы" (Благоустройство)</t>
  </si>
  <si>
    <t>1530000000</t>
  </si>
  <si>
    <r>
      <t xml:space="preserve"> Расходы на </t>
    </r>
    <r>
      <rPr>
        <b/>
        <i/>
        <u val="single"/>
        <sz val="11"/>
        <rFont val="Times New Roman"/>
        <family val="1"/>
      </rPr>
      <t>уличное освещение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</si>
  <si>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озеленение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</si>
  <si>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 Расходы на </t>
    </r>
    <r>
      <rPr>
        <b/>
        <i/>
        <u val="single"/>
        <sz val="11"/>
        <rFont val="Times New Roman"/>
        <family val="1"/>
      </rPr>
      <t>захоронение невостребованных умерших граждан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</si>
  <si>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содержание мест захоронения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</si>
  <si>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ремонт зданий, помещений муниципального имущества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</si>
  <si>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уборку контейнерных площадок </t>
    </r>
    <r>
      <rPr>
        <b/>
        <i/>
        <sz val="11"/>
        <rFont val="Times New Roman"/>
        <family val="1"/>
      </rPr>
      <t xml:space="preserve">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</si>
  <si>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оборудование контейнерных площадок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</si>
  <si>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 xml:space="preserve">ремонт, оборудование детских площадок </t>
    </r>
    <r>
      <rPr>
        <b/>
        <i/>
        <sz val="11"/>
        <rFont val="Times New Roman"/>
        <family val="1"/>
      </rPr>
      <t>в муниципальном образовании "Поселок Вольгинский" в рамках программных расходов органов исполнительной власти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</si>
  <si>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отлов безнадзорных собак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</si>
  <si>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ликвидацию несанкционированных свалок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</si>
  <si>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 xml:space="preserve">Расходы на </t>
    </r>
    <r>
      <rPr>
        <b/>
        <i/>
        <u val="single"/>
        <sz val="11"/>
        <rFont val="Times New Roman"/>
        <family val="1"/>
      </rPr>
      <t>уборку территорий неохваченных дворниками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</si>
  <si>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r>
      <t>Расходы на п</t>
    </r>
    <r>
      <rPr>
        <b/>
        <i/>
        <u val="single"/>
        <sz val="11"/>
        <rFont val="Times New Roman"/>
        <family val="1"/>
      </rPr>
      <t>рочие мероприятия по благоустройству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</si>
  <si>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>КУЛЬТУРА</t>
  </si>
  <si>
    <t>КУЛЬТУРА, КИНЕМАТОГРАФИЯ</t>
  </si>
  <si>
    <t xml:space="preserve">Пособия, компенсации и иные социальные выплаты гражданам, кроме публичных нормативных обязательств </t>
  </si>
  <si>
    <t>Расходы в рамках муниципальной программы "Обеспечение жильем молодых семей поселка Вольгинский на 2016-2018 годы" (софинансирование на приобретение жилья молодым семьям муниципального образования "Поселок Вольгинский"</t>
  </si>
  <si>
    <t>1800000000</t>
  </si>
  <si>
    <t>153046П150</t>
  </si>
  <si>
    <t>Уплата налогов, сборов и иных платежей</t>
  </si>
  <si>
    <t>9990024201</t>
  </si>
  <si>
    <t>1530400120</t>
  </si>
  <si>
    <t>1530500220</t>
  </si>
  <si>
    <t>1510000000</t>
  </si>
  <si>
    <t>880</t>
  </si>
  <si>
    <t>9990024203</t>
  </si>
  <si>
    <t>9990024204</t>
  </si>
  <si>
    <t>9990024210</t>
  </si>
  <si>
    <t>9990024220</t>
  </si>
  <si>
    <t>630</t>
  </si>
  <si>
    <t>Субсидии на замену устаревших светильников на энергоэффективные, монтаж  самонесущих изолированных проводов (в рамках программы «Энергосбережение и повышение энергетической  эффективности в энергетическом комплексе области» государственной программы «Энергосбережение и повышение энергетической эффективности во Владимирской области на период до 2020 года)</t>
  </si>
  <si>
    <t>160052П501</t>
  </si>
  <si>
    <t>Софинансирование расходных обязательств из средств местного бюджета 25%</t>
  </si>
  <si>
    <t>Субсидии некомерческим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</si>
  <si>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некомерческим организациям</t>
  </si>
  <si>
    <t>Расходы за счет средств местного бюджета</t>
  </si>
  <si>
    <t>Уплата иных платежей</t>
  </si>
  <si>
    <t>Уплата прочих налогов, сборов</t>
  </si>
  <si>
    <t>Специальные расходы</t>
  </si>
  <si>
    <t>Уплата налога на имущество организаций и земельного налога</t>
  </si>
  <si>
    <r>
      <t xml:space="preserve">Расходы на </t>
    </r>
    <r>
      <rPr>
        <b/>
        <i/>
        <u val="single"/>
        <sz val="11"/>
        <rFont val="Times New Roman"/>
        <family val="1"/>
      </rPr>
      <t>закупку оборудования</t>
    </r>
    <r>
      <rPr>
        <b/>
        <i/>
        <sz val="11"/>
        <rFont val="Times New Roman"/>
        <family val="1"/>
      </rPr>
      <t xml:space="preserve"> в муниципальном образовании "Поселок Вольгинский" в рамках программных расходов органов исполнительной власти </t>
    </r>
  </si>
  <si>
    <t xml:space="preserve">к Порядку составления и ведения сводной </t>
  </si>
  <si>
    <t xml:space="preserve">бюджетной росписи местного бюджета и </t>
  </si>
  <si>
    <t>бюджетных росписей главных распорядителей</t>
  </si>
  <si>
    <t xml:space="preserve"> средств областного бюджета (главных</t>
  </si>
  <si>
    <t>администраторов источников финансирования</t>
  </si>
  <si>
    <t xml:space="preserve"> дефицита местного бюджета), утвержденному </t>
  </si>
  <si>
    <t>КОДЫ</t>
  </si>
  <si>
    <t>Код формы</t>
  </si>
  <si>
    <t>Дата</t>
  </si>
  <si>
    <t>ИТОГО РАСХОДОВ:</t>
  </si>
  <si>
    <t>Приложение 8</t>
  </si>
  <si>
    <t>распоряжением главы администрации пос. Вольгинский</t>
  </si>
  <si>
    <r>
      <t>от 0</t>
    </r>
    <r>
      <rPr>
        <u val="single"/>
        <sz val="11"/>
        <color indexed="8"/>
        <rFont val="Times New Roman"/>
        <family val="1"/>
      </rPr>
      <t xml:space="preserve">9.11.2015 </t>
    </r>
    <r>
      <rPr>
        <sz val="11"/>
        <color indexed="9"/>
        <rFont val="Times New Roman"/>
        <family val="1"/>
      </rPr>
      <t>.</t>
    </r>
    <r>
      <rPr>
        <sz val="11"/>
        <color indexed="8"/>
        <rFont val="Times New Roman"/>
        <family val="1"/>
      </rPr>
      <t>№</t>
    </r>
    <r>
      <rPr>
        <u val="single"/>
        <sz val="11"/>
        <color indexed="8"/>
        <rFont val="Times New Roman"/>
        <family val="1"/>
      </rPr>
      <t xml:space="preserve"> 16-р </t>
    </r>
    <r>
      <rPr>
        <sz val="11"/>
        <color indexed="9"/>
        <rFont val="Times New Roman"/>
        <family val="1"/>
      </rPr>
      <t>..</t>
    </r>
    <r>
      <rPr>
        <sz val="11"/>
        <color indexed="8"/>
        <rFont val="Times New Roman"/>
        <family val="1"/>
      </rPr>
      <t xml:space="preserve"> </t>
    </r>
  </si>
  <si>
    <r>
      <t xml:space="preserve">  </t>
    </r>
    <r>
      <rPr>
        <sz val="12"/>
        <color indexed="8"/>
        <rFont val="Times New Roman"/>
        <family val="1"/>
      </rPr>
      <t xml:space="preserve"> </t>
    </r>
  </si>
  <si>
    <r>
      <t xml:space="preserve">Остатки средств местного бюджета по состоянию на </t>
    </r>
    <r>
      <rPr>
        <u val="single"/>
        <sz val="14"/>
        <color indexed="8"/>
        <rFont val="Times New Roman"/>
        <family val="1"/>
      </rPr>
      <t>1 ноября</t>
    </r>
    <r>
      <rPr>
        <sz val="14"/>
        <color indexed="8"/>
        <rFont val="Times New Roman"/>
        <family val="1"/>
      </rPr>
      <t xml:space="preserve"> текущего финансового года на счетах Федерального казначейства, направляемые в качестве дополнительных бюджетных ассигнований на цели, установленные федеральным законом о федеральном бюджете </t>
    </r>
  </si>
  <si>
    <r>
      <t xml:space="preserve">на </t>
    </r>
    <r>
      <rPr>
        <b/>
        <u val="single"/>
        <sz val="12"/>
        <color indexed="8"/>
        <rFont val="Times New Roman"/>
        <family val="1"/>
      </rPr>
      <t>2016 год и плановый период 2017-2018 годы</t>
    </r>
  </si>
  <si>
    <t>МКУ "Администрация поселка Вольгинский"</t>
  </si>
  <si>
    <t>(наименование главного распорядителя средств федерального бюджета)</t>
  </si>
  <si>
    <t>Наименование</t>
  </si>
  <si>
    <t xml:space="preserve"> Код бюджетной классификации отчетного года </t>
  </si>
  <si>
    <t xml:space="preserve">Отчетный 2016 год     </t>
  </si>
  <si>
    <t>раздел, подраздел</t>
  </si>
  <si>
    <t>целевая статья</t>
  </si>
  <si>
    <t>вид расходов</t>
  </si>
  <si>
    <t>операции сектора государственного управления</t>
  </si>
  <si>
    <t>бюджетные ассигнования</t>
  </si>
  <si>
    <t>кассовое исполнение</t>
  </si>
  <si>
    <t>остаток неиспользованных бюджетных ассигнований</t>
  </si>
  <si>
    <t>Главный распорядитель средств местного бюджета:</t>
  </si>
  <si>
    <t xml:space="preserve">Исполнитель: </t>
  </si>
  <si>
    <t>Солдатова Г.Б.</t>
  </si>
  <si>
    <t>Телефон: 7-17-41</t>
  </si>
  <si>
    <r>
      <t xml:space="preserve"> «</t>
    </r>
    <r>
      <rPr>
        <u val="single"/>
        <sz val="12"/>
        <color indexed="8"/>
        <rFont val="Times New Roman"/>
        <family val="1"/>
      </rPr>
      <t>29</t>
    </r>
    <r>
      <rPr>
        <sz val="12"/>
        <color indexed="8"/>
        <rFont val="Times New Roman"/>
        <family val="1"/>
      </rPr>
      <t>» дека</t>
    </r>
    <r>
      <rPr>
        <u val="single"/>
        <sz val="12"/>
        <color indexed="8"/>
        <rFont val="Times New Roman"/>
        <family val="1"/>
      </rPr>
      <t>бр</t>
    </r>
    <r>
      <rPr>
        <sz val="12"/>
        <color indexed="8"/>
        <rFont val="Times New Roman"/>
        <family val="1"/>
      </rPr>
      <t>я 2016г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</si>
</sst>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[$-FC19]d\ mmmm\ yyyy\ &quot;г.&quot;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&quot;р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ourier New"/>
      <family val="3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9" fontId="7" fillId="0" borderId="10" xfId="54" applyNumberFormat="1" applyFont="1" applyFill="1" applyBorder="1" applyAlignment="1">
      <alignment horizontal="center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Alignment="1">
      <alignment vertical="top" wrapText="1"/>
    </xf>
    <xf numFmtId="0" fontId="8" fillId="0" borderId="10" xfId="54" applyFont="1" applyFill="1" applyBorder="1" applyAlignment="1">
      <alignment vertical="top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top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54" applyFont="1" applyFill="1" applyBorder="1" applyAlignment="1">
      <alignment vertical="top" wrapText="1"/>
      <protection/>
    </xf>
    <xf numFmtId="0" fontId="9" fillId="0" borderId="10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center"/>
      <protection/>
    </xf>
    <xf numFmtId="0" fontId="63" fillId="0" borderId="0" xfId="0" applyFont="1" applyFill="1" applyAlignment="1">
      <alignment/>
    </xf>
    <xf numFmtId="0" fontId="7" fillId="0" borderId="10" xfId="54" applyNumberFormat="1" applyFont="1" applyFill="1" applyBorder="1" applyAlignment="1">
      <alignment vertical="top" wrapText="1"/>
      <protection/>
    </xf>
    <xf numFmtId="0" fontId="3" fillId="0" borderId="10" xfId="54" applyNumberFormat="1" applyFont="1" applyFill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0" xfId="0" applyNumberFormat="1" applyFont="1" applyFill="1" applyAlignment="1">
      <alignment horizontal="center"/>
    </xf>
    <xf numFmtId="4" fontId="36" fillId="0" borderId="0" xfId="0" applyNumberFormat="1" applyFont="1" applyFill="1" applyAlignment="1">
      <alignment/>
    </xf>
    <xf numFmtId="4" fontId="8" fillId="0" borderId="10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/>
      <protection/>
    </xf>
    <xf numFmtId="4" fontId="7" fillId="0" borderId="10" xfId="54" applyNumberFormat="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2" xfId="54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left" vertical="top" wrapText="1"/>
      <protection/>
    </xf>
    <xf numFmtId="4" fontId="7" fillId="0" borderId="10" xfId="54" applyNumberFormat="1" applyFont="1" applyFill="1" applyBorder="1" applyAlignment="1">
      <alignment horizontal="center"/>
      <protection/>
    </xf>
    <xf numFmtId="0" fontId="64" fillId="0" borderId="13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4" fillId="0" borderId="10" xfId="54" applyFont="1" applyFill="1" applyBorder="1" applyAlignment="1">
      <alignment horizontal="center"/>
      <protection/>
    </xf>
    <xf numFmtId="4" fontId="64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 horizontal="center"/>
    </xf>
    <xf numFmtId="4" fontId="66" fillId="0" borderId="10" xfId="0" applyNumberFormat="1" applyFont="1" applyFill="1" applyBorder="1" applyAlignment="1">
      <alignment horizontal="center"/>
    </xf>
    <xf numFmtId="0" fontId="3" fillId="0" borderId="10" xfId="54" applyFont="1" applyFill="1" applyBorder="1" applyAlignment="1">
      <alignment wrapText="1"/>
      <protection/>
    </xf>
    <xf numFmtId="0" fontId="7" fillId="0" borderId="11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vertical="top" wrapText="1"/>
      <protection/>
    </xf>
    <xf numFmtId="4" fontId="65" fillId="0" borderId="10" xfId="0" applyNumberFormat="1" applyFont="1" applyFill="1" applyBorder="1" applyAlignment="1">
      <alignment horizontal="center" vertical="center"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54" applyFont="1" applyFill="1" applyBorder="1" applyAlignment="1">
      <alignment vertical="top" wrapText="1"/>
      <protection/>
    </xf>
    <xf numFmtId="0" fontId="65" fillId="0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6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Alignment="1">
      <alignment vertical="top" wrapText="1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10" xfId="0" applyFont="1" applyBorder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justify"/>
    </xf>
    <xf numFmtId="14" fontId="68" fillId="0" borderId="10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71" fillId="0" borderId="10" xfId="0" applyFont="1" applyBorder="1" applyAlignment="1">
      <alignment horizontal="center" vertical="center" textRotation="90" wrapText="1"/>
    </xf>
    <xf numFmtId="0" fontId="71" fillId="0" borderId="10" xfId="0" applyFont="1" applyFill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8" fillId="0" borderId="0" xfId="0" applyFont="1" applyFill="1" applyAlignment="1">
      <alignment vertical="top"/>
    </xf>
    <xf numFmtId="0" fontId="72" fillId="0" borderId="0" xfId="0" applyFont="1" applyFill="1" applyAlignment="1">
      <alignment/>
    </xf>
    <xf numFmtId="4" fontId="4" fillId="0" borderId="10" xfId="54" applyNumberFormat="1" applyFont="1" applyFill="1" applyBorder="1" applyAlignment="1">
      <alignment horizontal="center" wrapText="1"/>
      <protection/>
    </xf>
    <xf numFmtId="4" fontId="7" fillId="0" borderId="10" xfId="54" applyNumberFormat="1" applyFont="1" applyFill="1" applyBorder="1" applyAlignment="1">
      <alignment horizontal="center" wrapText="1"/>
      <protection/>
    </xf>
    <xf numFmtId="4" fontId="3" fillId="34" borderId="10" xfId="54" applyNumberFormat="1" applyFont="1" applyFill="1" applyBorder="1" applyAlignment="1">
      <alignment horizontal="center"/>
      <protection/>
    </xf>
    <xf numFmtId="4" fontId="3" fillId="34" borderId="10" xfId="0" applyNumberFormat="1" applyFont="1" applyFill="1" applyBorder="1" applyAlignment="1">
      <alignment horizontal="center"/>
    </xf>
    <xf numFmtId="4" fontId="3" fillId="34" borderId="10" xfId="54" applyNumberFormat="1" applyFont="1" applyFill="1" applyBorder="1" applyAlignment="1">
      <alignment horizontal="center"/>
      <protection/>
    </xf>
    <xf numFmtId="0" fontId="7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8" fillId="0" borderId="0" xfId="0" applyFont="1" applyAlignment="1">
      <alignment vertical="top" wrapText="1"/>
    </xf>
    <xf numFmtId="0" fontId="0" fillId="0" borderId="0" xfId="0" applyAlignment="1">
      <alignment/>
    </xf>
    <xf numFmtId="0" fontId="68" fillId="0" borderId="0" xfId="0" applyFont="1" applyAlignment="1">
      <alignment horizontal="right"/>
    </xf>
    <xf numFmtId="0" fontId="68" fillId="0" borderId="15" xfId="0" applyFont="1" applyBorder="1" applyAlignment="1">
      <alignment horizontal="right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8" fillId="0" borderId="0" xfId="0" applyFont="1" applyBorder="1" applyAlignment="1">
      <alignment horizontal="right"/>
    </xf>
    <xf numFmtId="0" fontId="68" fillId="0" borderId="0" xfId="0" applyFont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zoomScalePageLayoutView="0" workbookViewId="0" topLeftCell="A376">
      <selection activeCell="K22" sqref="K22"/>
    </sheetView>
  </sheetViews>
  <sheetFormatPr defaultColWidth="9.140625" defaultRowHeight="15"/>
  <cols>
    <col min="1" max="1" width="40.421875" style="7" customWidth="1"/>
    <col min="2" max="2" width="8.140625" style="5" customWidth="1"/>
    <col min="3" max="3" width="14.140625" style="5" customWidth="1"/>
    <col min="4" max="4" width="10.00390625" style="5" customWidth="1"/>
    <col min="5" max="5" width="10.00390625" style="5" bestFit="1" customWidth="1"/>
    <col min="6" max="6" width="16.28125" style="41" customWidth="1"/>
    <col min="7" max="8" width="16.28125" style="40" customWidth="1"/>
    <col min="9" max="16384" width="9.140625" style="6" customWidth="1"/>
  </cols>
  <sheetData>
    <row r="1" spans="1:8" ht="15.75">
      <c r="A1"/>
      <c r="B1"/>
      <c r="C1"/>
      <c r="D1"/>
      <c r="E1"/>
      <c r="F1"/>
      <c r="G1" s="6"/>
      <c r="H1" s="75" t="s">
        <v>311</v>
      </c>
    </row>
    <row r="2" spans="1:8" ht="15.75">
      <c r="A2"/>
      <c r="B2"/>
      <c r="C2"/>
      <c r="D2"/>
      <c r="E2"/>
      <c r="F2"/>
      <c r="G2" s="6"/>
      <c r="H2" s="75" t="s">
        <v>301</v>
      </c>
    </row>
    <row r="3" spans="1:8" ht="15.75">
      <c r="A3"/>
      <c r="B3"/>
      <c r="C3"/>
      <c r="D3"/>
      <c r="E3"/>
      <c r="F3"/>
      <c r="G3" s="6"/>
      <c r="H3" s="75" t="s">
        <v>302</v>
      </c>
    </row>
    <row r="4" spans="1:8" ht="15.75">
      <c r="A4"/>
      <c r="B4"/>
      <c r="C4"/>
      <c r="D4"/>
      <c r="E4"/>
      <c r="F4"/>
      <c r="G4" s="6"/>
      <c r="H4" s="75" t="s">
        <v>303</v>
      </c>
    </row>
    <row r="5" spans="1:8" ht="15.75">
      <c r="A5"/>
      <c r="B5"/>
      <c r="C5"/>
      <c r="D5"/>
      <c r="E5"/>
      <c r="F5"/>
      <c r="G5" s="6"/>
      <c r="H5" s="75" t="s">
        <v>304</v>
      </c>
    </row>
    <row r="6" spans="1:8" ht="15.75">
      <c r="A6"/>
      <c r="B6"/>
      <c r="C6"/>
      <c r="D6"/>
      <c r="E6"/>
      <c r="F6"/>
      <c r="G6" s="6"/>
      <c r="H6" s="75" t="s">
        <v>305</v>
      </c>
    </row>
    <row r="7" spans="1:8" ht="15.75">
      <c r="A7"/>
      <c r="B7"/>
      <c r="C7"/>
      <c r="D7"/>
      <c r="E7"/>
      <c r="F7"/>
      <c r="G7" s="6"/>
      <c r="H7" s="75" t="s">
        <v>306</v>
      </c>
    </row>
    <row r="8" spans="1:8" ht="15.75">
      <c r="A8"/>
      <c r="B8"/>
      <c r="C8"/>
      <c r="D8"/>
      <c r="E8"/>
      <c r="F8"/>
      <c r="G8" s="6"/>
      <c r="H8" s="75" t="s">
        <v>312</v>
      </c>
    </row>
    <row r="9" spans="1:8" ht="15">
      <c r="A9"/>
      <c r="B9"/>
      <c r="C9"/>
      <c r="D9"/>
      <c r="E9"/>
      <c r="F9"/>
      <c r="G9" s="6"/>
      <c r="H9" s="71" t="s">
        <v>313</v>
      </c>
    </row>
    <row r="10" spans="1:8" ht="15.75">
      <c r="A10" s="76" t="s">
        <v>314</v>
      </c>
      <c r="B10"/>
      <c r="C10"/>
      <c r="D10"/>
      <c r="E10"/>
      <c r="F10"/>
      <c r="G10" s="6"/>
      <c r="H10"/>
    </row>
    <row r="11" spans="1:8" ht="15.75">
      <c r="A11" s="77"/>
      <c r="B11"/>
      <c r="C11"/>
      <c r="D11"/>
      <c r="E11"/>
      <c r="F11" s="77"/>
      <c r="G11" s="78"/>
      <c r="H11" s="79" t="s">
        <v>307</v>
      </c>
    </row>
    <row r="12" spans="1:8" ht="15.75">
      <c r="A12" s="80"/>
      <c r="B12"/>
      <c r="C12"/>
      <c r="D12"/>
      <c r="E12"/>
      <c r="F12" s="99" t="s">
        <v>308</v>
      </c>
      <c r="G12" s="100"/>
      <c r="H12" s="73"/>
    </row>
    <row r="13" spans="1:8" ht="15.75">
      <c r="A13" s="81"/>
      <c r="B13"/>
      <c r="C13"/>
      <c r="D13"/>
      <c r="E13"/>
      <c r="F13" s="99" t="s">
        <v>309</v>
      </c>
      <c r="G13" s="100"/>
      <c r="H13" s="82">
        <v>42733</v>
      </c>
    </row>
    <row r="14" spans="1:8" ht="15.75">
      <c r="A14" s="81"/>
      <c r="B14"/>
      <c r="C14"/>
      <c r="D14"/>
      <c r="E14"/>
      <c r="F14" s="77"/>
      <c r="G14" s="78"/>
      <c r="H14" s="83"/>
    </row>
    <row r="15" spans="1:8" ht="15.75">
      <c r="A15" s="101" t="s">
        <v>315</v>
      </c>
      <c r="B15" s="96"/>
      <c r="C15" s="96"/>
      <c r="D15" s="96"/>
      <c r="E15" s="96"/>
      <c r="F15" s="96"/>
      <c r="G15" s="96"/>
      <c r="H15" s="96"/>
    </row>
    <row r="16" spans="1:8" ht="18.75">
      <c r="A16" s="102" t="s">
        <v>316</v>
      </c>
      <c r="B16" s="98"/>
      <c r="C16" s="98"/>
      <c r="D16" s="98"/>
      <c r="E16" s="98"/>
      <c r="F16" s="98"/>
      <c r="G16" s="98"/>
      <c r="H16" s="98"/>
    </row>
    <row r="17" spans="1:8" ht="18.75">
      <c r="A17" s="102" t="s">
        <v>317</v>
      </c>
      <c r="B17" s="98"/>
      <c r="C17" s="98"/>
      <c r="D17" s="98"/>
      <c r="E17" s="98"/>
      <c r="F17" s="98"/>
      <c r="G17" s="98"/>
      <c r="H17" s="98"/>
    </row>
    <row r="18" spans="1:8" ht="15">
      <c r="A18" s="103" t="s">
        <v>318</v>
      </c>
      <c r="B18" s="98"/>
      <c r="C18" s="98"/>
      <c r="D18" s="98"/>
      <c r="E18" s="98"/>
      <c r="F18" s="98"/>
      <c r="G18" s="98"/>
      <c r="H18" s="98"/>
    </row>
    <row r="19" spans="1:8" ht="15.75">
      <c r="A19"/>
      <c r="B19"/>
      <c r="C19"/>
      <c r="D19"/>
      <c r="E19"/>
      <c r="F19"/>
      <c r="G19" s="104" t="s">
        <v>146</v>
      </c>
      <c r="H19" s="105"/>
    </row>
    <row r="20" spans="1:8" ht="15.75">
      <c r="A20" s="106" t="s">
        <v>319</v>
      </c>
      <c r="B20" s="107" t="s">
        <v>320</v>
      </c>
      <c r="C20" s="107"/>
      <c r="D20" s="107"/>
      <c r="E20" s="107"/>
      <c r="F20" s="107" t="s">
        <v>321</v>
      </c>
      <c r="G20" s="107"/>
      <c r="H20" s="107"/>
    </row>
    <row r="21" spans="1:8" ht="86.25" customHeight="1">
      <c r="A21" s="106"/>
      <c r="B21" s="84" t="s">
        <v>322</v>
      </c>
      <c r="C21" s="84" t="s">
        <v>323</v>
      </c>
      <c r="D21" s="84" t="s">
        <v>324</v>
      </c>
      <c r="E21" s="84" t="s">
        <v>325</v>
      </c>
      <c r="F21" s="84" t="s">
        <v>326</v>
      </c>
      <c r="G21" s="85" t="s">
        <v>327</v>
      </c>
      <c r="H21" s="84" t="s">
        <v>328</v>
      </c>
    </row>
    <row r="22" spans="1:8" ht="15">
      <c r="A22" s="86">
        <v>1</v>
      </c>
      <c r="B22" s="86">
        <v>2</v>
      </c>
      <c r="C22" s="86">
        <v>3</v>
      </c>
      <c r="D22" s="86">
        <v>4</v>
      </c>
      <c r="E22" s="86">
        <v>5</v>
      </c>
      <c r="F22" s="86">
        <v>6</v>
      </c>
      <c r="G22" s="87">
        <v>7</v>
      </c>
      <c r="H22" s="86">
        <v>8</v>
      </c>
    </row>
    <row r="23" spans="1:8" ht="33" customHeight="1">
      <c r="A23" s="8" t="s">
        <v>115</v>
      </c>
      <c r="B23" s="9"/>
      <c r="C23" s="9"/>
      <c r="D23" s="9"/>
      <c r="E23" s="9"/>
      <c r="F23" s="42">
        <f>F24+F119+F130+F152+F220+F329+F357+F371+F378</f>
        <v>68151621.48</v>
      </c>
      <c r="G23" s="42">
        <f>G24+G119+G130+G152+G220+G329+G357+G371+G378</f>
        <v>62969290.28000001</v>
      </c>
      <c r="H23" s="43">
        <f>F23-G23</f>
        <v>5182331.1999999955</v>
      </c>
    </row>
    <row r="24" spans="1:8" ht="28.5">
      <c r="A24" s="10" t="s">
        <v>31</v>
      </c>
      <c r="B24" s="11" t="s">
        <v>0</v>
      </c>
      <c r="C24" s="11" t="s">
        <v>173</v>
      </c>
      <c r="D24" s="11" t="s">
        <v>32</v>
      </c>
      <c r="E24" s="11" t="s">
        <v>32</v>
      </c>
      <c r="F24" s="43">
        <f>F29+F44+F72+F76+F80+F25</f>
        <v>24217229.4</v>
      </c>
      <c r="G24" s="43">
        <f>G29+G44+G72+G76+G80+G25</f>
        <v>23297345.230000008</v>
      </c>
      <c r="H24" s="43">
        <f aca="true" t="shared" si="0" ref="H24:H87">F24-G24</f>
        <v>919884.1699999906</v>
      </c>
    </row>
    <row r="25" spans="1:8" ht="35.25" customHeight="1">
      <c r="A25" s="12" t="s">
        <v>101</v>
      </c>
      <c r="B25" s="14" t="s">
        <v>1</v>
      </c>
      <c r="C25" s="14" t="s">
        <v>170</v>
      </c>
      <c r="D25" s="14" t="s">
        <v>102</v>
      </c>
      <c r="E25" s="14" t="s">
        <v>32</v>
      </c>
      <c r="F25" s="44">
        <f aca="true" t="shared" si="1" ref="F25:G27">F26</f>
        <v>434466</v>
      </c>
      <c r="G25" s="44">
        <f>G26</f>
        <v>432856.87</v>
      </c>
      <c r="H25" s="44">
        <f t="shared" si="0"/>
        <v>1609.1300000000047</v>
      </c>
    </row>
    <row r="26" spans="1:8" ht="46.5" customHeight="1">
      <c r="A26" s="15" t="s">
        <v>103</v>
      </c>
      <c r="B26" s="16" t="s">
        <v>1</v>
      </c>
      <c r="C26" s="16" t="s">
        <v>175</v>
      </c>
      <c r="D26" s="16" t="s">
        <v>104</v>
      </c>
      <c r="E26" s="16" t="s">
        <v>32</v>
      </c>
      <c r="F26" s="45">
        <f t="shared" si="1"/>
        <v>434466</v>
      </c>
      <c r="G26" s="46">
        <f t="shared" si="1"/>
        <v>432856.87</v>
      </c>
      <c r="H26" s="46">
        <f t="shared" si="0"/>
        <v>1609.1300000000047</v>
      </c>
    </row>
    <row r="27" spans="1:8" ht="48.75" customHeight="1">
      <c r="A27" s="15" t="s">
        <v>144</v>
      </c>
      <c r="B27" s="16" t="s">
        <v>1</v>
      </c>
      <c r="C27" s="16" t="s">
        <v>175</v>
      </c>
      <c r="D27" s="16" t="s">
        <v>143</v>
      </c>
      <c r="E27" s="16" t="s">
        <v>32</v>
      </c>
      <c r="F27" s="45">
        <f t="shared" si="1"/>
        <v>434466</v>
      </c>
      <c r="G27" s="46">
        <f t="shared" si="1"/>
        <v>432856.87</v>
      </c>
      <c r="H27" s="46">
        <f t="shared" si="0"/>
        <v>1609.1300000000047</v>
      </c>
    </row>
    <row r="28" spans="1:8" ht="45.75" customHeight="1">
      <c r="A28" s="17" t="s">
        <v>106</v>
      </c>
      <c r="B28" s="16" t="s">
        <v>1</v>
      </c>
      <c r="C28" s="16" t="s">
        <v>175</v>
      </c>
      <c r="D28" s="2" t="s">
        <v>143</v>
      </c>
      <c r="E28" s="2" t="s">
        <v>112</v>
      </c>
      <c r="F28" s="46">
        <v>434466</v>
      </c>
      <c r="G28" s="46">
        <v>432856.87</v>
      </c>
      <c r="H28" s="46">
        <f t="shared" si="0"/>
        <v>1609.1300000000047</v>
      </c>
    </row>
    <row r="29" spans="1:8" ht="85.5" customHeight="1">
      <c r="A29" s="18" t="s">
        <v>50</v>
      </c>
      <c r="B29" s="13" t="s">
        <v>2</v>
      </c>
      <c r="C29" s="13" t="s">
        <v>171</v>
      </c>
      <c r="D29" s="13" t="s">
        <v>32</v>
      </c>
      <c r="E29" s="19" t="s">
        <v>32</v>
      </c>
      <c r="F29" s="37">
        <f aca="true" t="shared" si="2" ref="F29:G33">F30</f>
        <v>382021.91000000003</v>
      </c>
      <c r="G29" s="37">
        <f t="shared" si="2"/>
        <v>372314.98</v>
      </c>
      <c r="H29" s="90">
        <f t="shared" si="0"/>
        <v>9706.930000000051</v>
      </c>
    </row>
    <row r="30" spans="1:8" ht="60.75" customHeight="1">
      <c r="A30" s="15" t="s">
        <v>51</v>
      </c>
      <c r="B30" s="16" t="s">
        <v>2</v>
      </c>
      <c r="C30" s="16" t="s">
        <v>172</v>
      </c>
      <c r="D30" s="16" t="s">
        <v>32</v>
      </c>
      <c r="E30" s="20" t="s">
        <v>32</v>
      </c>
      <c r="F30" s="38">
        <f t="shared" si="2"/>
        <v>382021.91000000003</v>
      </c>
      <c r="G30" s="38">
        <f t="shared" si="2"/>
        <v>372314.98</v>
      </c>
      <c r="H30" s="46">
        <f t="shared" si="0"/>
        <v>9706.930000000051</v>
      </c>
    </row>
    <row r="31" spans="1:8" ht="28.5" customHeight="1">
      <c r="A31" s="21" t="s">
        <v>124</v>
      </c>
      <c r="B31" s="22" t="s">
        <v>2</v>
      </c>
      <c r="C31" s="22" t="s">
        <v>172</v>
      </c>
      <c r="D31" s="22" t="s">
        <v>32</v>
      </c>
      <c r="E31" s="22" t="s">
        <v>32</v>
      </c>
      <c r="F31" s="47">
        <f>F32+F37+F41</f>
        <v>382021.91000000003</v>
      </c>
      <c r="G31" s="47">
        <f>G32+G37+G41</f>
        <v>372314.98</v>
      </c>
      <c r="H31" s="44">
        <f t="shared" si="0"/>
        <v>9706.930000000051</v>
      </c>
    </row>
    <row r="32" spans="1:8" ht="66" customHeight="1">
      <c r="A32" s="23" t="s">
        <v>148</v>
      </c>
      <c r="B32" s="1" t="s">
        <v>2</v>
      </c>
      <c r="C32" s="1" t="s">
        <v>176</v>
      </c>
      <c r="D32" s="1" t="s">
        <v>33</v>
      </c>
      <c r="E32" s="1" t="s">
        <v>32</v>
      </c>
      <c r="F32" s="48">
        <f t="shared" si="2"/>
        <v>381821.91000000003</v>
      </c>
      <c r="G32" s="48">
        <f t="shared" si="2"/>
        <v>372214.97</v>
      </c>
      <c r="H32" s="91">
        <f t="shared" si="0"/>
        <v>9606.94000000006</v>
      </c>
    </row>
    <row r="33" spans="1:8" ht="29.25" customHeight="1">
      <c r="A33" s="15" t="s">
        <v>66</v>
      </c>
      <c r="B33" s="2" t="s">
        <v>2</v>
      </c>
      <c r="C33" s="2" t="s">
        <v>176</v>
      </c>
      <c r="D33" s="16" t="s">
        <v>67</v>
      </c>
      <c r="E33" s="16" t="s">
        <v>32</v>
      </c>
      <c r="F33" s="39">
        <f t="shared" si="2"/>
        <v>381821.91000000003</v>
      </c>
      <c r="G33" s="38">
        <f t="shared" si="2"/>
        <v>372214.97</v>
      </c>
      <c r="H33" s="46">
        <f t="shared" si="0"/>
        <v>9606.94000000006</v>
      </c>
    </row>
    <row r="34" spans="1:8" ht="17.25" customHeight="1">
      <c r="A34" s="17" t="s">
        <v>35</v>
      </c>
      <c r="B34" s="2" t="s">
        <v>2</v>
      </c>
      <c r="C34" s="2" t="s">
        <v>176</v>
      </c>
      <c r="D34" s="2" t="s">
        <v>67</v>
      </c>
      <c r="E34" s="2" t="s">
        <v>32</v>
      </c>
      <c r="F34" s="38">
        <f>F35+F36</f>
        <v>381821.91000000003</v>
      </c>
      <c r="G34" s="38">
        <f>G35+G36</f>
        <v>372214.97</v>
      </c>
      <c r="H34" s="46">
        <f t="shared" si="0"/>
        <v>9606.94000000006</v>
      </c>
    </row>
    <row r="35" spans="1:8" ht="16.5" customHeight="1">
      <c r="A35" s="15" t="s">
        <v>37</v>
      </c>
      <c r="B35" s="2" t="s">
        <v>2</v>
      </c>
      <c r="C35" s="2" t="s">
        <v>176</v>
      </c>
      <c r="D35" s="20" t="s">
        <v>36</v>
      </c>
      <c r="E35" s="20" t="s">
        <v>38</v>
      </c>
      <c r="F35" s="39">
        <v>293258</v>
      </c>
      <c r="G35" s="38">
        <v>286593.12</v>
      </c>
      <c r="H35" s="46">
        <f t="shared" si="0"/>
        <v>6664.880000000005</v>
      </c>
    </row>
    <row r="36" spans="1:8" ht="16.5" customHeight="1">
      <c r="A36" s="15" t="s">
        <v>39</v>
      </c>
      <c r="B36" s="2" t="s">
        <v>2</v>
      </c>
      <c r="C36" s="2" t="s">
        <v>176</v>
      </c>
      <c r="D36" s="20" t="s">
        <v>216</v>
      </c>
      <c r="E36" s="20" t="s">
        <v>52</v>
      </c>
      <c r="F36" s="39">
        <v>88563.91</v>
      </c>
      <c r="G36" s="38">
        <v>85621.85</v>
      </c>
      <c r="H36" s="46">
        <f t="shared" si="0"/>
        <v>2942.0599999999977</v>
      </c>
    </row>
    <row r="37" spans="1:8" ht="30.75" customHeight="1">
      <c r="A37" s="23" t="s">
        <v>154</v>
      </c>
      <c r="B37" s="1" t="s">
        <v>2</v>
      </c>
      <c r="C37" s="1" t="s">
        <v>176</v>
      </c>
      <c r="D37" s="1" t="s">
        <v>43</v>
      </c>
      <c r="E37" s="1" t="s">
        <v>32</v>
      </c>
      <c r="F37" s="48">
        <f>F38</f>
        <v>100</v>
      </c>
      <c r="G37" s="48">
        <f aca="true" t="shared" si="3" ref="F37:G39">G38</f>
        <v>100</v>
      </c>
      <c r="H37" s="91">
        <f t="shared" si="0"/>
        <v>0</v>
      </c>
    </row>
    <row r="38" spans="1:8" ht="48.75" customHeight="1">
      <c r="A38" s="17" t="s">
        <v>155</v>
      </c>
      <c r="B38" s="2" t="s">
        <v>2</v>
      </c>
      <c r="C38" s="2" t="s">
        <v>176</v>
      </c>
      <c r="D38" s="2" t="s">
        <v>45</v>
      </c>
      <c r="E38" s="2" t="s">
        <v>32</v>
      </c>
      <c r="F38" s="38">
        <f t="shared" si="3"/>
        <v>100</v>
      </c>
      <c r="G38" s="38">
        <f t="shared" si="3"/>
        <v>100</v>
      </c>
      <c r="H38" s="46">
        <f t="shared" si="0"/>
        <v>0</v>
      </c>
    </row>
    <row r="39" spans="1:8" ht="47.25" customHeight="1">
      <c r="A39" s="17" t="s">
        <v>158</v>
      </c>
      <c r="B39" s="2" t="s">
        <v>2</v>
      </c>
      <c r="C39" s="2" t="s">
        <v>176</v>
      </c>
      <c r="D39" s="20" t="s">
        <v>47</v>
      </c>
      <c r="E39" s="1" t="s">
        <v>32</v>
      </c>
      <c r="F39" s="38">
        <f t="shared" si="3"/>
        <v>100</v>
      </c>
      <c r="G39" s="38">
        <f t="shared" si="3"/>
        <v>100</v>
      </c>
      <c r="H39" s="46">
        <f t="shared" si="0"/>
        <v>0</v>
      </c>
    </row>
    <row r="40" spans="1:8" ht="31.5" customHeight="1">
      <c r="A40" s="17" t="s">
        <v>57</v>
      </c>
      <c r="B40" s="2" t="s">
        <v>2</v>
      </c>
      <c r="C40" s="2" t="s">
        <v>176</v>
      </c>
      <c r="D40" s="20" t="s">
        <v>47</v>
      </c>
      <c r="E40" s="20" t="s">
        <v>58</v>
      </c>
      <c r="F40" s="39">
        <v>100</v>
      </c>
      <c r="G40" s="38">
        <v>100</v>
      </c>
      <c r="H40" s="46">
        <f t="shared" si="0"/>
        <v>0</v>
      </c>
    </row>
    <row r="41" spans="1:8" ht="17.25" customHeight="1">
      <c r="A41" s="23" t="s">
        <v>156</v>
      </c>
      <c r="B41" s="1" t="s">
        <v>2</v>
      </c>
      <c r="C41" s="1" t="s">
        <v>176</v>
      </c>
      <c r="D41" s="3" t="s">
        <v>63</v>
      </c>
      <c r="E41" s="3" t="s">
        <v>32</v>
      </c>
      <c r="F41" s="48">
        <f>F42</f>
        <v>100</v>
      </c>
      <c r="G41" s="48">
        <f>G42</f>
        <v>0.01</v>
      </c>
      <c r="H41" s="46">
        <f t="shared" si="0"/>
        <v>99.99</v>
      </c>
    </row>
    <row r="42" spans="1:8" ht="17.25" customHeight="1">
      <c r="A42" s="15" t="s">
        <v>296</v>
      </c>
      <c r="B42" s="2" t="s">
        <v>2</v>
      </c>
      <c r="C42" s="2" t="s">
        <v>176</v>
      </c>
      <c r="D42" s="20" t="s">
        <v>215</v>
      </c>
      <c r="E42" s="3" t="s">
        <v>32</v>
      </c>
      <c r="F42" s="39">
        <f>F43</f>
        <v>100</v>
      </c>
      <c r="G42" s="39">
        <f>G43</f>
        <v>0.01</v>
      </c>
      <c r="H42" s="46">
        <f t="shared" si="0"/>
        <v>99.99</v>
      </c>
    </row>
    <row r="43" spans="1:8" ht="17.25" customHeight="1">
      <c r="A43" s="15" t="s">
        <v>55</v>
      </c>
      <c r="B43" s="2" t="s">
        <v>2</v>
      </c>
      <c r="C43" s="2" t="s">
        <v>176</v>
      </c>
      <c r="D43" s="20" t="s">
        <v>215</v>
      </c>
      <c r="E43" s="20" t="s">
        <v>56</v>
      </c>
      <c r="F43" s="39">
        <v>100</v>
      </c>
      <c r="G43" s="38">
        <v>0.01</v>
      </c>
      <c r="H43" s="46">
        <f t="shared" si="0"/>
        <v>99.99</v>
      </c>
    </row>
    <row r="44" spans="1:8" ht="62.25" customHeight="1">
      <c r="A44" s="18" t="s">
        <v>3</v>
      </c>
      <c r="B44" s="19" t="s">
        <v>4</v>
      </c>
      <c r="C44" s="19" t="s">
        <v>173</v>
      </c>
      <c r="D44" s="19" t="s">
        <v>32</v>
      </c>
      <c r="E44" s="19" t="s">
        <v>32</v>
      </c>
      <c r="F44" s="37">
        <f>F45</f>
        <v>8708861.27</v>
      </c>
      <c r="G44" s="37">
        <f>G45</f>
        <v>8226368.210000001</v>
      </c>
      <c r="H44" s="90">
        <f t="shared" si="0"/>
        <v>482493.05999999866</v>
      </c>
    </row>
    <row r="45" spans="1:8" ht="63" customHeight="1">
      <c r="A45" s="15" t="s">
        <v>51</v>
      </c>
      <c r="B45" s="20" t="s">
        <v>4</v>
      </c>
      <c r="C45" s="20" t="s">
        <v>177</v>
      </c>
      <c r="D45" s="20" t="s">
        <v>32</v>
      </c>
      <c r="E45" s="20" t="s">
        <v>32</v>
      </c>
      <c r="F45" s="38">
        <f>F46</f>
        <v>8708861.27</v>
      </c>
      <c r="G45" s="38">
        <f>G46</f>
        <v>8226368.210000001</v>
      </c>
      <c r="H45" s="46">
        <f t="shared" si="0"/>
        <v>482493.05999999866</v>
      </c>
    </row>
    <row r="46" spans="1:8" ht="15" customHeight="1">
      <c r="A46" s="15" t="s">
        <v>59</v>
      </c>
      <c r="B46" s="4" t="s">
        <v>4</v>
      </c>
      <c r="C46" s="2" t="s">
        <v>178</v>
      </c>
      <c r="D46" s="20" t="s">
        <v>32</v>
      </c>
      <c r="E46" s="20" t="s">
        <v>32</v>
      </c>
      <c r="F46" s="38">
        <f>F47+F54+F65</f>
        <v>8708861.27</v>
      </c>
      <c r="G46" s="38">
        <f>G47+G54+G65</f>
        <v>8226368.210000001</v>
      </c>
      <c r="H46" s="46">
        <f t="shared" si="0"/>
        <v>482493.05999999866</v>
      </c>
    </row>
    <row r="47" spans="1:8" ht="74.25" customHeight="1">
      <c r="A47" s="23" t="s">
        <v>123</v>
      </c>
      <c r="B47" s="3" t="s">
        <v>4</v>
      </c>
      <c r="C47" s="2" t="s">
        <v>178</v>
      </c>
      <c r="D47" s="1" t="s">
        <v>33</v>
      </c>
      <c r="E47" s="1" t="s">
        <v>32</v>
      </c>
      <c r="F47" s="48">
        <f>F48</f>
        <v>6248778.11</v>
      </c>
      <c r="G47" s="48">
        <f>G48</f>
        <v>5839138.740000001</v>
      </c>
      <c r="H47" s="91">
        <f t="shared" si="0"/>
        <v>409639.3699999992</v>
      </c>
    </row>
    <row r="48" spans="1:8" ht="30" customHeight="1">
      <c r="A48" s="17" t="s">
        <v>152</v>
      </c>
      <c r="B48" s="4" t="s">
        <v>4</v>
      </c>
      <c r="C48" s="2" t="s">
        <v>178</v>
      </c>
      <c r="D48" s="2" t="s">
        <v>34</v>
      </c>
      <c r="E48" s="2" t="s">
        <v>32</v>
      </c>
      <c r="F48" s="38">
        <f>F49+F52</f>
        <v>6248778.11</v>
      </c>
      <c r="G48" s="38">
        <f>G49+G52</f>
        <v>5839138.740000001</v>
      </c>
      <c r="H48" s="46">
        <f t="shared" si="0"/>
        <v>409639.3699999992</v>
      </c>
    </row>
    <row r="49" spans="1:8" ht="28.5" customHeight="1">
      <c r="A49" s="17" t="s">
        <v>35</v>
      </c>
      <c r="B49" s="4" t="s">
        <v>4</v>
      </c>
      <c r="C49" s="2" t="s">
        <v>178</v>
      </c>
      <c r="D49" s="2" t="s">
        <v>36</v>
      </c>
      <c r="E49" s="2" t="s">
        <v>32</v>
      </c>
      <c r="F49" s="38">
        <f>F50+F51</f>
        <v>6207813.61</v>
      </c>
      <c r="G49" s="38">
        <f>G50+G51</f>
        <v>5804813.460000001</v>
      </c>
      <c r="H49" s="46">
        <f t="shared" si="0"/>
        <v>403000.14999999944</v>
      </c>
    </row>
    <row r="50" spans="1:8" ht="18" customHeight="1">
      <c r="A50" s="17" t="s">
        <v>37</v>
      </c>
      <c r="B50" s="4" t="s">
        <v>4</v>
      </c>
      <c r="C50" s="2" t="s">
        <v>178</v>
      </c>
      <c r="D50" s="4" t="s">
        <v>36</v>
      </c>
      <c r="E50" s="4" t="s">
        <v>38</v>
      </c>
      <c r="F50" s="38">
        <v>4767906</v>
      </c>
      <c r="G50" s="49">
        <v>4487217.11</v>
      </c>
      <c r="H50" s="46">
        <f t="shared" si="0"/>
        <v>280688.88999999966</v>
      </c>
    </row>
    <row r="51" spans="1:8" ht="16.5" customHeight="1">
      <c r="A51" s="17" t="s">
        <v>39</v>
      </c>
      <c r="B51" s="4" t="s">
        <v>4</v>
      </c>
      <c r="C51" s="2" t="s">
        <v>178</v>
      </c>
      <c r="D51" s="4" t="s">
        <v>216</v>
      </c>
      <c r="E51" s="4" t="s">
        <v>52</v>
      </c>
      <c r="F51" s="38">
        <v>1439907.61</v>
      </c>
      <c r="G51" s="49">
        <v>1317596.35</v>
      </c>
      <c r="H51" s="46">
        <f t="shared" si="0"/>
        <v>122311.26000000001</v>
      </c>
    </row>
    <row r="52" spans="1:8" ht="32.25" customHeight="1">
      <c r="A52" s="17" t="s">
        <v>40</v>
      </c>
      <c r="B52" s="4" t="s">
        <v>4</v>
      </c>
      <c r="C52" s="2" t="s">
        <v>178</v>
      </c>
      <c r="D52" s="4" t="s">
        <v>36</v>
      </c>
      <c r="E52" s="4" t="s">
        <v>32</v>
      </c>
      <c r="F52" s="38">
        <f>F53</f>
        <v>40964.5</v>
      </c>
      <c r="G52" s="38">
        <f>G53</f>
        <v>34325.28</v>
      </c>
      <c r="H52" s="46">
        <f t="shared" si="0"/>
        <v>6639.220000000001</v>
      </c>
    </row>
    <row r="53" spans="1:8" ht="16.5" customHeight="1">
      <c r="A53" s="17" t="s">
        <v>41</v>
      </c>
      <c r="B53" s="4" t="s">
        <v>4</v>
      </c>
      <c r="C53" s="2" t="s">
        <v>178</v>
      </c>
      <c r="D53" s="4" t="s">
        <v>217</v>
      </c>
      <c r="E53" s="4" t="s">
        <v>42</v>
      </c>
      <c r="F53" s="38">
        <v>40964.5</v>
      </c>
      <c r="G53" s="49">
        <v>34325.28</v>
      </c>
      <c r="H53" s="46">
        <f t="shared" si="0"/>
        <v>6639.220000000001</v>
      </c>
    </row>
    <row r="54" spans="1:8" ht="33" customHeight="1">
      <c r="A54" s="23" t="s">
        <v>154</v>
      </c>
      <c r="B54" s="3" t="s">
        <v>4</v>
      </c>
      <c r="C54" s="1" t="s">
        <v>178</v>
      </c>
      <c r="D54" s="3" t="s">
        <v>43</v>
      </c>
      <c r="E54" s="3" t="s">
        <v>32</v>
      </c>
      <c r="F54" s="48">
        <f>F55</f>
        <v>1216603.1600000001</v>
      </c>
      <c r="G54" s="48">
        <f>G55</f>
        <v>1149013.33</v>
      </c>
      <c r="H54" s="91">
        <f t="shared" si="0"/>
        <v>67589.83000000007</v>
      </c>
    </row>
    <row r="55" spans="1:8" ht="33" customHeight="1">
      <c r="A55" s="17" t="s">
        <v>155</v>
      </c>
      <c r="B55" s="4" t="s">
        <v>4</v>
      </c>
      <c r="C55" s="2" t="s">
        <v>178</v>
      </c>
      <c r="D55" s="4" t="s">
        <v>45</v>
      </c>
      <c r="E55" s="4" t="s">
        <v>32</v>
      </c>
      <c r="F55" s="38">
        <f>F56</f>
        <v>1216603.1600000001</v>
      </c>
      <c r="G55" s="38">
        <f>G56</f>
        <v>1149013.33</v>
      </c>
      <c r="H55" s="46">
        <f t="shared" si="0"/>
        <v>67589.83000000007</v>
      </c>
    </row>
    <row r="56" spans="1:8" ht="33" customHeight="1">
      <c r="A56" s="17" t="s">
        <v>158</v>
      </c>
      <c r="B56" s="4" t="s">
        <v>4</v>
      </c>
      <c r="C56" s="2" t="s">
        <v>178</v>
      </c>
      <c r="D56" s="4" t="s">
        <v>47</v>
      </c>
      <c r="E56" s="4" t="s">
        <v>32</v>
      </c>
      <c r="F56" s="38">
        <f>F58+F61+F63+F59+F60+F57+F64+F62</f>
        <v>1216603.1600000001</v>
      </c>
      <c r="G56" s="38">
        <f>G58+G61+G63+G59+G60+G57+G64+G62</f>
        <v>1149013.33</v>
      </c>
      <c r="H56" s="46">
        <f t="shared" si="0"/>
        <v>67589.83000000007</v>
      </c>
    </row>
    <row r="57" spans="1:8" ht="18" customHeight="1">
      <c r="A57" s="17" t="s">
        <v>53</v>
      </c>
      <c r="B57" s="4" t="s">
        <v>4</v>
      </c>
      <c r="C57" s="2" t="s">
        <v>178</v>
      </c>
      <c r="D57" s="4" t="s">
        <v>47</v>
      </c>
      <c r="E57" s="4" t="s">
        <v>54</v>
      </c>
      <c r="F57" s="38">
        <v>19500</v>
      </c>
      <c r="G57" s="38">
        <v>19500</v>
      </c>
      <c r="H57" s="46">
        <f t="shared" si="0"/>
        <v>0</v>
      </c>
    </row>
    <row r="58" spans="1:8" ht="15.75" customHeight="1">
      <c r="A58" s="17" t="s">
        <v>60</v>
      </c>
      <c r="B58" s="4" t="s">
        <v>4</v>
      </c>
      <c r="C58" s="2" t="s">
        <v>178</v>
      </c>
      <c r="D58" s="4" t="s">
        <v>47</v>
      </c>
      <c r="E58" s="4" t="s">
        <v>61</v>
      </c>
      <c r="F58" s="38">
        <v>25500</v>
      </c>
      <c r="G58" s="49">
        <v>17000</v>
      </c>
      <c r="H58" s="46">
        <f t="shared" si="0"/>
        <v>8500</v>
      </c>
    </row>
    <row r="59" spans="1:8" ht="15.75" customHeight="1">
      <c r="A59" s="17" t="s">
        <v>231</v>
      </c>
      <c r="B59" s="4" t="s">
        <v>4</v>
      </c>
      <c r="C59" s="2" t="s">
        <v>178</v>
      </c>
      <c r="D59" s="4" t="s">
        <v>47</v>
      </c>
      <c r="E59" s="4" t="s">
        <v>72</v>
      </c>
      <c r="F59" s="38">
        <v>543159.28</v>
      </c>
      <c r="G59" s="49">
        <v>533309.74</v>
      </c>
      <c r="H59" s="46">
        <f t="shared" si="0"/>
        <v>9849.540000000037</v>
      </c>
    </row>
    <row r="60" spans="1:8" ht="15.75" customHeight="1">
      <c r="A60" s="17" t="s">
        <v>117</v>
      </c>
      <c r="B60" s="4" t="s">
        <v>4</v>
      </c>
      <c r="C60" s="2" t="s">
        <v>178</v>
      </c>
      <c r="D60" s="4" t="s">
        <v>47</v>
      </c>
      <c r="E60" s="4" t="s">
        <v>73</v>
      </c>
      <c r="F60" s="38">
        <v>399398.75</v>
      </c>
      <c r="G60" s="49">
        <v>355383.59</v>
      </c>
      <c r="H60" s="46">
        <f t="shared" si="0"/>
        <v>44015.159999999974</v>
      </c>
    </row>
    <row r="61" spans="1:8" ht="15.75" customHeight="1">
      <c r="A61" s="17" t="s">
        <v>48</v>
      </c>
      <c r="B61" s="4" t="s">
        <v>4</v>
      </c>
      <c r="C61" s="2" t="s">
        <v>178</v>
      </c>
      <c r="D61" s="4" t="s">
        <v>47</v>
      </c>
      <c r="E61" s="4" t="s">
        <v>49</v>
      </c>
      <c r="F61" s="38">
        <v>88525.13</v>
      </c>
      <c r="G61" s="49">
        <v>88500</v>
      </c>
      <c r="H61" s="46">
        <f t="shared" si="0"/>
        <v>25.130000000004657</v>
      </c>
    </row>
    <row r="62" spans="1:8" ht="15.75" customHeight="1">
      <c r="A62" s="64" t="s">
        <v>55</v>
      </c>
      <c r="B62" s="4" t="s">
        <v>4</v>
      </c>
      <c r="C62" s="2" t="s">
        <v>178</v>
      </c>
      <c r="D62" s="4" t="s">
        <v>47</v>
      </c>
      <c r="E62" s="4" t="s">
        <v>56</v>
      </c>
      <c r="F62" s="38">
        <v>3900</v>
      </c>
      <c r="G62" s="49">
        <v>2900</v>
      </c>
      <c r="H62" s="46">
        <f t="shared" si="0"/>
        <v>1000</v>
      </c>
    </row>
    <row r="63" spans="1:8" ht="15.75" customHeight="1">
      <c r="A63" s="17" t="s">
        <v>74</v>
      </c>
      <c r="B63" s="4" t="s">
        <v>4</v>
      </c>
      <c r="C63" s="2" t="s">
        <v>178</v>
      </c>
      <c r="D63" s="4" t="s">
        <v>47</v>
      </c>
      <c r="E63" s="4" t="s">
        <v>75</v>
      </c>
      <c r="F63" s="38">
        <v>111600</v>
      </c>
      <c r="G63" s="49">
        <v>111600</v>
      </c>
      <c r="H63" s="46">
        <f t="shared" si="0"/>
        <v>0</v>
      </c>
    </row>
    <row r="64" spans="1:8" ht="28.5" customHeight="1">
      <c r="A64" s="17" t="s">
        <v>57</v>
      </c>
      <c r="B64" s="4" t="s">
        <v>4</v>
      </c>
      <c r="C64" s="2" t="s">
        <v>178</v>
      </c>
      <c r="D64" s="4" t="s">
        <v>47</v>
      </c>
      <c r="E64" s="4" t="s">
        <v>58</v>
      </c>
      <c r="F64" s="38">
        <v>25020</v>
      </c>
      <c r="G64" s="49">
        <v>20820</v>
      </c>
      <c r="H64" s="46">
        <f t="shared" si="0"/>
        <v>4200</v>
      </c>
    </row>
    <row r="65" spans="1:8" ht="15.75" customHeight="1">
      <c r="A65" s="23" t="s">
        <v>156</v>
      </c>
      <c r="B65" s="3" t="s">
        <v>4</v>
      </c>
      <c r="C65" s="1" t="s">
        <v>178</v>
      </c>
      <c r="D65" s="3" t="s">
        <v>63</v>
      </c>
      <c r="E65" s="3" t="s">
        <v>32</v>
      </c>
      <c r="F65" s="48">
        <f>F66+F68+F70</f>
        <v>1243480</v>
      </c>
      <c r="G65" s="48">
        <f>G66+G68+G70</f>
        <v>1238216.1400000001</v>
      </c>
      <c r="H65" s="91">
        <f t="shared" si="0"/>
        <v>5263.85999999987</v>
      </c>
    </row>
    <row r="66" spans="1:8" ht="30" customHeight="1">
      <c r="A66" s="68" t="s">
        <v>299</v>
      </c>
      <c r="B66" s="4" t="s">
        <v>4</v>
      </c>
      <c r="C66" s="2" t="s">
        <v>178</v>
      </c>
      <c r="D66" s="4" t="s">
        <v>76</v>
      </c>
      <c r="E66" s="4" t="s">
        <v>32</v>
      </c>
      <c r="F66" s="59">
        <f>F67</f>
        <v>1179316</v>
      </c>
      <c r="G66" s="59">
        <f>G67</f>
        <v>1179316</v>
      </c>
      <c r="H66" s="46">
        <f t="shared" si="0"/>
        <v>0</v>
      </c>
    </row>
    <row r="67" spans="1:8" ht="15.75" customHeight="1">
      <c r="A67" s="64" t="s">
        <v>55</v>
      </c>
      <c r="B67" s="4" t="s">
        <v>4</v>
      </c>
      <c r="C67" s="2" t="s">
        <v>178</v>
      </c>
      <c r="D67" s="4" t="s">
        <v>76</v>
      </c>
      <c r="E67" s="4" t="s">
        <v>56</v>
      </c>
      <c r="F67" s="66">
        <v>1179316</v>
      </c>
      <c r="G67" s="67">
        <v>1179316</v>
      </c>
      <c r="H67" s="46">
        <f t="shared" si="0"/>
        <v>0</v>
      </c>
    </row>
    <row r="68" spans="1:8" ht="15.75" customHeight="1">
      <c r="A68" s="69" t="s">
        <v>297</v>
      </c>
      <c r="B68" s="4" t="s">
        <v>4</v>
      </c>
      <c r="C68" s="2" t="s">
        <v>178</v>
      </c>
      <c r="D68" s="4" t="s">
        <v>218</v>
      </c>
      <c r="E68" s="4" t="s">
        <v>32</v>
      </c>
      <c r="F68" s="65">
        <f>F69</f>
        <v>21204.04</v>
      </c>
      <c r="G68" s="65">
        <f>G69</f>
        <v>21155.05</v>
      </c>
      <c r="H68" s="46">
        <f t="shared" si="0"/>
        <v>48.9900000000016</v>
      </c>
    </row>
    <row r="69" spans="1:8" ht="15.75" customHeight="1">
      <c r="A69" s="64" t="s">
        <v>55</v>
      </c>
      <c r="B69" s="4" t="s">
        <v>4</v>
      </c>
      <c r="C69" s="2" t="s">
        <v>178</v>
      </c>
      <c r="D69" s="4" t="s">
        <v>218</v>
      </c>
      <c r="E69" s="4" t="s">
        <v>56</v>
      </c>
      <c r="F69" s="66">
        <v>21204.04</v>
      </c>
      <c r="G69" s="67">
        <v>21155.05</v>
      </c>
      <c r="H69" s="46">
        <f t="shared" si="0"/>
        <v>48.9900000000016</v>
      </c>
    </row>
    <row r="70" spans="1:8" ht="15.75" customHeight="1">
      <c r="A70" s="69" t="s">
        <v>296</v>
      </c>
      <c r="B70" s="4" t="s">
        <v>4</v>
      </c>
      <c r="C70" s="2" t="s">
        <v>178</v>
      </c>
      <c r="D70" s="4" t="s">
        <v>215</v>
      </c>
      <c r="E70" s="4" t="s">
        <v>32</v>
      </c>
      <c r="F70" s="65">
        <f>F71</f>
        <v>42959.96</v>
      </c>
      <c r="G70" s="65">
        <f>G71</f>
        <v>37745.09</v>
      </c>
      <c r="H70" s="46">
        <f t="shared" si="0"/>
        <v>5214.870000000003</v>
      </c>
    </row>
    <row r="71" spans="1:8" ht="15.75" customHeight="1">
      <c r="A71" s="64" t="s">
        <v>55</v>
      </c>
      <c r="B71" s="4" t="s">
        <v>4</v>
      </c>
      <c r="C71" s="2" t="s">
        <v>178</v>
      </c>
      <c r="D71" s="4" t="s">
        <v>215</v>
      </c>
      <c r="E71" s="4" t="s">
        <v>56</v>
      </c>
      <c r="F71" s="66">
        <v>42959.96</v>
      </c>
      <c r="G71" s="67">
        <v>37745.09</v>
      </c>
      <c r="H71" s="46">
        <f t="shared" si="0"/>
        <v>5214.870000000003</v>
      </c>
    </row>
    <row r="72" spans="1:8" ht="81.75" customHeight="1">
      <c r="A72" s="24" t="s">
        <v>125</v>
      </c>
      <c r="B72" s="19" t="s">
        <v>126</v>
      </c>
      <c r="C72" s="13" t="s">
        <v>173</v>
      </c>
      <c r="D72" s="19" t="s">
        <v>32</v>
      </c>
      <c r="E72" s="19" t="s">
        <v>32</v>
      </c>
      <c r="F72" s="37">
        <f aca="true" t="shared" si="4" ref="F72:G74">F73</f>
        <v>75000</v>
      </c>
      <c r="G72" s="37">
        <f t="shared" si="4"/>
        <v>75000</v>
      </c>
      <c r="H72" s="90">
        <f t="shared" si="0"/>
        <v>0</v>
      </c>
    </row>
    <row r="73" spans="1:8" ht="13.5" customHeight="1">
      <c r="A73" s="23" t="s">
        <v>159</v>
      </c>
      <c r="B73" s="3" t="s">
        <v>126</v>
      </c>
      <c r="C73" s="3" t="s">
        <v>179</v>
      </c>
      <c r="D73" s="3" t="s">
        <v>85</v>
      </c>
      <c r="E73" s="3" t="s">
        <v>32</v>
      </c>
      <c r="F73" s="48">
        <f t="shared" si="4"/>
        <v>75000</v>
      </c>
      <c r="G73" s="48">
        <f t="shared" si="4"/>
        <v>75000</v>
      </c>
      <c r="H73" s="91">
        <f t="shared" si="0"/>
        <v>0</v>
      </c>
    </row>
    <row r="74" spans="1:8" ht="13.5" customHeight="1">
      <c r="A74" s="17" t="s">
        <v>127</v>
      </c>
      <c r="B74" s="4" t="s">
        <v>126</v>
      </c>
      <c r="C74" s="4" t="s">
        <v>179</v>
      </c>
      <c r="D74" s="4" t="s">
        <v>87</v>
      </c>
      <c r="E74" s="4" t="s">
        <v>43</v>
      </c>
      <c r="F74" s="38">
        <f t="shared" si="4"/>
        <v>75000</v>
      </c>
      <c r="G74" s="38">
        <f t="shared" si="4"/>
        <v>75000</v>
      </c>
      <c r="H74" s="46">
        <f t="shared" si="0"/>
        <v>0</v>
      </c>
    </row>
    <row r="75" spans="1:8" ht="30.75" customHeight="1">
      <c r="A75" s="17" t="s">
        <v>137</v>
      </c>
      <c r="B75" s="4" t="s">
        <v>126</v>
      </c>
      <c r="C75" s="4" t="s">
        <v>179</v>
      </c>
      <c r="D75" s="4" t="s">
        <v>87</v>
      </c>
      <c r="E75" s="4" t="s">
        <v>88</v>
      </c>
      <c r="F75" s="38">
        <v>75000</v>
      </c>
      <c r="G75" s="49">
        <v>75000</v>
      </c>
      <c r="H75" s="46">
        <f t="shared" si="0"/>
        <v>0</v>
      </c>
    </row>
    <row r="76" spans="1:8" ht="15" customHeight="1">
      <c r="A76" s="18" t="s">
        <v>62</v>
      </c>
      <c r="B76" s="19" t="s">
        <v>5</v>
      </c>
      <c r="C76" s="19" t="s">
        <v>173</v>
      </c>
      <c r="D76" s="19" t="s">
        <v>32</v>
      </c>
      <c r="E76" s="19" t="s">
        <v>32</v>
      </c>
      <c r="F76" s="37">
        <f aca="true" t="shared" si="5" ref="F76:G78">F77</f>
        <v>100000</v>
      </c>
      <c r="G76" s="37">
        <f t="shared" si="5"/>
        <v>0</v>
      </c>
      <c r="H76" s="44">
        <f t="shared" si="0"/>
        <v>100000</v>
      </c>
    </row>
    <row r="77" spans="1:8" ht="15" customHeight="1">
      <c r="A77" s="23" t="s">
        <v>156</v>
      </c>
      <c r="B77" s="3" t="s">
        <v>5</v>
      </c>
      <c r="C77" s="3" t="s">
        <v>173</v>
      </c>
      <c r="D77" s="3" t="s">
        <v>63</v>
      </c>
      <c r="E77" s="3" t="s">
        <v>32</v>
      </c>
      <c r="F77" s="48">
        <f t="shared" si="5"/>
        <v>100000</v>
      </c>
      <c r="G77" s="48">
        <f t="shared" si="5"/>
        <v>0</v>
      </c>
      <c r="H77" s="91">
        <f t="shared" si="0"/>
        <v>100000</v>
      </c>
    </row>
    <row r="78" spans="1:8" ht="14.25" customHeight="1">
      <c r="A78" s="15" t="s">
        <v>64</v>
      </c>
      <c r="B78" s="4" t="s">
        <v>5</v>
      </c>
      <c r="C78" s="4" t="s">
        <v>213</v>
      </c>
      <c r="D78" s="20" t="s">
        <v>65</v>
      </c>
      <c r="E78" s="20" t="s">
        <v>32</v>
      </c>
      <c r="F78" s="39">
        <f t="shared" si="5"/>
        <v>100000</v>
      </c>
      <c r="G78" s="38">
        <f t="shared" si="5"/>
        <v>0</v>
      </c>
      <c r="H78" s="46">
        <f t="shared" si="0"/>
        <v>100000</v>
      </c>
    </row>
    <row r="79" spans="1:8" ht="14.25" customHeight="1">
      <c r="A79" s="15" t="s">
        <v>55</v>
      </c>
      <c r="B79" s="4" t="s">
        <v>5</v>
      </c>
      <c r="C79" s="4" t="s">
        <v>213</v>
      </c>
      <c r="D79" s="20" t="s">
        <v>65</v>
      </c>
      <c r="E79" s="20" t="s">
        <v>56</v>
      </c>
      <c r="F79" s="39">
        <v>100000</v>
      </c>
      <c r="G79" s="49">
        <v>0</v>
      </c>
      <c r="H79" s="46">
        <f t="shared" si="0"/>
        <v>100000</v>
      </c>
    </row>
    <row r="80" spans="1:8" ht="27" customHeight="1">
      <c r="A80" s="18" t="s">
        <v>6</v>
      </c>
      <c r="B80" s="19" t="s">
        <v>7</v>
      </c>
      <c r="C80" s="19" t="s">
        <v>173</v>
      </c>
      <c r="D80" s="19" t="s">
        <v>32</v>
      </c>
      <c r="E80" s="19" t="s">
        <v>32</v>
      </c>
      <c r="F80" s="37">
        <f>F81+F112+F107</f>
        <v>14516880.219999999</v>
      </c>
      <c r="G80" s="37">
        <f>G81+G112+G107</f>
        <v>14190805.170000004</v>
      </c>
      <c r="H80" s="90">
        <f t="shared" si="0"/>
        <v>326075.04999999516</v>
      </c>
    </row>
    <row r="81" spans="1:8" ht="48.75" customHeight="1">
      <c r="A81" s="21" t="s">
        <v>136</v>
      </c>
      <c r="B81" s="22" t="s">
        <v>7</v>
      </c>
      <c r="C81" s="22" t="s">
        <v>174</v>
      </c>
      <c r="D81" s="22" t="s">
        <v>32</v>
      </c>
      <c r="E81" s="22" t="s">
        <v>32</v>
      </c>
      <c r="F81" s="47">
        <f>F82</f>
        <v>14410580.219999999</v>
      </c>
      <c r="G81" s="47">
        <f>G82</f>
        <v>14085021.960000003</v>
      </c>
      <c r="H81" s="44">
        <f t="shared" si="0"/>
        <v>325558.25999999605</v>
      </c>
    </row>
    <row r="82" spans="1:8" ht="31.5" customHeight="1">
      <c r="A82" s="17" t="s">
        <v>116</v>
      </c>
      <c r="B82" s="4" t="s">
        <v>7</v>
      </c>
      <c r="C82" s="2" t="s">
        <v>174</v>
      </c>
      <c r="D82" s="4" t="s">
        <v>32</v>
      </c>
      <c r="E82" s="4" t="s">
        <v>32</v>
      </c>
      <c r="F82" s="38">
        <f>F83+F90+F101</f>
        <v>14410580.219999999</v>
      </c>
      <c r="G82" s="38">
        <f>G83+G90+G101</f>
        <v>14085021.960000003</v>
      </c>
      <c r="H82" s="46">
        <f t="shared" si="0"/>
        <v>325558.25999999605</v>
      </c>
    </row>
    <row r="83" spans="1:8" ht="63.75" customHeight="1">
      <c r="A83" s="23" t="s">
        <v>123</v>
      </c>
      <c r="B83" s="3" t="s">
        <v>7</v>
      </c>
      <c r="C83" s="1" t="s">
        <v>181</v>
      </c>
      <c r="D83" s="3" t="s">
        <v>33</v>
      </c>
      <c r="E83" s="3" t="s">
        <v>32</v>
      </c>
      <c r="F83" s="48">
        <f>F84</f>
        <v>11978304.309999999</v>
      </c>
      <c r="G83" s="48">
        <f>G84</f>
        <v>11925194.260000002</v>
      </c>
      <c r="H83" s="46">
        <f t="shared" si="0"/>
        <v>53110.04999999702</v>
      </c>
    </row>
    <row r="84" spans="1:8" ht="27.75" customHeight="1">
      <c r="A84" s="15" t="s">
        <v>66</v>
      </c>
      <c r="B84" s="4" t="s">
        <v>7</v>
      </c>
      <c r="C84" s="2" t="s">
        <v>181</v>
      </c>
      <c r="D84" s="20" t="s">
        <v>67</v>
      </c>
      <c r="E84" s="20" t="s">
        <v>32</v>
      </c>
      <c r="F84" s="38">
        <f>F85+F88</f>
        <v>11978304.309999999</v>
      </c>
      <c r="G84" s="38">
        <f>G85+G88</f>
        <v>11925194.260000002</v>
      </c>
      <c r="H84" s="46">
        <f t="shared" si="0"/>
        <v>53110.04999999702</v>
      </c>
    </row>
    <row r="85" spans="1:8" ht="28.5" customHeight="1">
      <c r="A85" s="17" t="s">
        <v>35</v>
      </c>
      <c r="B85" s="4" t="s">
        <v>7</v>
      </c>
      <c r="C85" s="2" t="s">
        <v>181</v>
      </c>
      <c r="D85" s="4" t="s">
        <v>68</v>
      </c>
      <c r="E85" s="4" t="s">
        <v>32</v>
      </c>
      <c r="F85" s="38">
        <f>F86+F87</f>
        <v>11966784.309999999</v>
      </c>
      <c r="G85" s="38">
        <f>G86+G87</f>
        <v>11916369.96</v>
      </c>
      <c r="H85" s="46">
        <f t="shared" si="0"/>
        <v>50414.349999997765</v>
      </c>
    </row>
    <row r="86" spans="1:8" ht="16.5" customHeight="1">
      <c r="A86" s="17" t="s">
        <v>37</v>
      </c>
      <c r="B86" s="4" t="s">
        <v>7</v>
      </c>
      <c r="C86" s="2" t="s">
        <v>181</v>
      </c>
      <c r="D86" s="4" t="s">
        <v>68</v>
      </c>
      <c r="E86" s="4" t="s">
        <v>38</v>
      </c>
      <c r="F86" s="38">
        <v>9228387.6</v>
      </c>
      <c r="G86" s="49">
        <v>9178010.9</v>
      </c>
      <c r="H86" s="46">
        <f t="shared" si="0"/>
        <v>50376.699999999255</v>
      </c>
    </row>
    <row r="87" spans="1:8" ht="15" customHeight="1">
      <c r="A87" s="17" t="s">
        <v>39</v>
      </c>
      <c r="B87" s="4" t="s">
        <v>7</v>
      </c>
      <c r="C87" s="2" t="s">
        <v>181</v>
      </c>
      <c r="D87" s="4" t="s">
        <v>219</v>
      </c>
      <c r="E87" s="4" t="s">
        <v>52</v>
      </c>
      <c r="F87" s="38">
        <v>2738396.71</v>
      </c>
      <c r="G87" s="49">
        <v>2738359.06</v>
      </c>
      <c r="H87" s="46">
        <f t="shared" si="0"/>
        <v>37.64999999990687</v>
      </c>
    </row>
    <row r="88" spans="1:8" ht="29.25" customHeight="1">
      <c r="A88" s="17" t="s">
        <v>40</v>
      </c>
      <c r="B88" s="4" t="s">
        <v>7</v>
      </c>
      <c r="C88" s="2" t="s">
        <v>181</v>
      </c>
      <c r="D88" s="4" t="s">
        <v>69</v>
      </c>
      <c r="E88" s="4" t="s">
        <v>32</v>
      </c>
      <c r="F88" s="38">
        <f>F89</f>
        <v>11520</v>
      </c>
      <c r="G88" s="38">
        <f>G89</f>
        <v>8824.3</v>
      </c>
      <c r="H88" s="46">
        <f aca="true" t="shared" si="6" ref="H88:H151">F88-G88</f>
        <v>2695.7000000000007</v>
      </c>
    </row>
    <row r="89" spans="1:8" ht="15">
      <c r="A89" s="17" t="s">
        <v>41</v>
      </c>
      <c r="B89" s="4" t="s">
        <v>7</v>
      </c>
      <c r="C89" s="2" t="s">
        <v>181</v>
      </c>
      <c r="D89" s="4" t="s">
        <v>69</v>
      </c>
      <c r="E89" s="4" t="s">
        <v>42</v>
      </c>
      <c r="F89" s="38">
        <v>11520</v>
      </c>
      <c r="G89" s="49">
        <v>8824.3</v>
      </c>
      <c r="H89" s="46">
        <f t="shared" si="6"/>
        <v>2695.7000000000007</v>
      </c>
    </row>
    <row r="90" spans="1:8" ht="33.75" customHeight="1">
      <c r="A90" s="23" t="s">
        <v>154</v>
      </c>
      <c r="B90" s="4" t="s">
        <v>7</v>
      </c>
      <c r="C90" s="1" t="s">
        <v>182</v>
      </c>
      <c r="D90" s="3" t="s">
        <v>43</v>
      </c>
      <c r="E90" s="3" t="s">
        <v>32</v>
      </c>
      <c r="F90" s="48">
        <f>F91</f>
        <v>2426346.71</v>
      </c>
      <c r="G90" s="48">
        <f>G91</f>
        <v>2156363.56</v>
      </c>
      <c r="H90" s="91">
        <f t="shared" si="6"/>
        <v>269983.1499999999</v>
      </c>
    </row>
    <row r="91" spans="1:8" ht="33.75" customHeight="1">
      <c r="A91" s="17" t="s">
        <v>155</v>
      </c>
      <c r="B91" s="4" t="s">
        <v>7</v>
      </c>
      <c r="C91" s="2" t="s">
        <v>182</v>
      </c>
      <c r="D91" s="4" t="s">
        <v>45</v>
      </c>
      <c r="E91" s="4" t="s">
        <v>32</v>
      </c>
      <c r="F91" s="38">
        <f>F92</f>
        <v>2426346.71</v>
      </c>
      <c r="G91" s="38">
        <f>G92</f>
        <v>2156363.56</v>
      </c>
      <c r="H91" s="46">
        <f t="shared" si="6"/>
        <v>269983.1499999999</v>
      </c>
    </row>
    <row r="92" spans="1:8" ht="45" customHeight="1">
      <c r="A92" s="17" t="s">
        <v>158</v>
      </c>
      <c r="B92" s="4" t="s">
        <v>7</v>
      </c>
      <c r="C92" s="2" t="s">
        <v>182</v>
      </c>
      <c r="D92" s="4" t="s">
        <v>47</v>
      </c>
      <c r="E92" s="4" t="s">
        <v>32</v>
      </c>
      <c r="F92" s="38">
        <f>F94+F95+F96+F97+F98+F99+F100+F93</f>
        <v>2426346.71</v>
      </c>
      <c r="G92" s="38">
        <f>G94+G95+G96+G97+G98+G99+G100+G93</f>
        <v>2156363.56</v>
      </c>
      <c r="H92" s="46">
        <f t="shared" si="6"/>
        <v>269983.1499999999</v>
      </c>
    </row>
    <row r="93" spans="1:8" ht="16.5" customHeight="1">
      <c r="A93" s="17" t="s">
        <v>53</v>
      </c>
      <c r="B93" s="4" t="s">
        <v>7</v>
      </c>
      <c r="C93" s="2" t="s">
        <v>182</v>
      </c>
      <c r="D93" s="4" t="s">
        <v>47</v>
      </c>
      <c r="E93" s="4" t="s">
        <v>54</v>
      </c>
      <c r="F93" s="38">
        <v>260759.06</v>
      </c>
      <c r="G93" s="93">
        <v>260759.06</v>
      </c>
      <c r="H93" s="46">
        <f t="shared" si="6"/>
        <v>0</v>
      </c>
    </row>
    <row r="94" spans="1:8" ht="15.75" customHeight="1">
      <c r="A94" s="17" t="s">
        <v>60</v>
      </c>
      <c r="B94" s="4" t="s">
        <v>7</v>
      </c>
      <c r="C94" s="2" t="s">
        <v>182</v>
      </c>
      <c r="D94" s="4" t="s">
        <v>47</v>
      </c>
      <c r="E94" s="4" t="s">
        <v>61</v>
      </c>
      <c r="F94" s="38">
        <v>190859.06</v>
      </c>
      <c r="G94" s="93">
        <v>130428.48</v>
      </c>
      <c r="H94" s="46">
        <f t="shared" si="6"/>
        <v>60430.58</v>
      </c>
    </row>
    <row r="95" spans="1:8" ht="16.5" customHeight="1">
      <c r="A95" s="17" t="s">
        <v>71</v>
      </c>
      <c r="B95" s="4" t="s">
        <v>7</v>
      </c>
      <c r="C95" s="2" t="s">
        <v>182</v>
      </c>
      <c r="D95" s="4" t="s">
        <v>47</v>
      </c>
      <c r="E95" s="4" t="s">
        <v>72</v>
      </c>
      <c r="F95" s="38">
        <v>23288.49</v>
      </c>
      <c r="G95" s="93">
        <v>23288.49</v>
      </c>
      <c r="H95" s="46">
        <f t="shared" si="6"/>
        <v>0</v>
      </c>
    </row>
    <row r="96" spans="1:8" ht="16.5" customHeight="1">
      <c r="A96" s="17" t="s">
        <v>141</v>
      </c>
      <c r="B96" s="4" t="s">
        <v>7</v>
      </c>
      <c r="C96" s="2" t="s">
        <v>182</v>
      </c>
      <c r="D96" s="4" t="s">
        <v>47</v>
      </c>
      <c r="E96" s="4" t="s">
        <v>142</v>
      </c>
      <c r="F96" s="38">
        <v>10000</v>
      </c>
      <c r="G96" s="93">
        <v>0</v>
      </c>
      <c r="H96" s="46">
        <f t="shared" si="6"/>
        <v>10000</v>
      </c>
    </row>
    <row r="97" spans="1:8" ht="16.5" customHeight="1">
      <c r="A97" s="17" t="s">
        <v>117</v>
      </c>
      <c r="B97" s="4" t="s">
        <v>7</v>
      </c>
      <c r="C97" s="2" t="s">
        <v>182</v>
      </c>
      <c r="D97" s="4" t="s">
        <v>47</v>
      </c>
      <c r="E97" s="4" t="s">
        <v>73</v>
      </c>
      <c r="F97" s="38">
        <v>349840.62</v>
      </c>
      <c r="G97" s="93">
        <v>311318.88</v>
      </c>
      <c r="H97" s="46">
        <f t="shared" si="6"/>
        <v>38521.73999999999</v>
      </c>
    </row>
    <row r="98" spans="1:8" ht="13.5" customHeight="1">
      <c r="A98" s="17" t="s">
        <v>48</v>
      </c>
      <c r="B98" s="4" t="s">
        <v>7</v>
      </c>
      <c r="C98" s="2" t="s">
        <v>182</v>
      </c>
      <c r="D98" s="4" t="s">
        <v>47</v>
      </c>
      <c r="E98" s="4" t="s">
        <v>49</v>
      </c>
      <c r="F98" s="38">
        <v>745883.88</v>
      </c>
      <c r="G98" s="93">
        <v>745883.88</v>
      </c>
      <c r="H98" s="46">
        <f t="shared" si="6"/>
        <v>0</v>
      </c>
    </row>
    <row r="99" spans="1:8" ht="15.75" customHeight="1">
      <c r="A99" s="17" t="s">
        <v>74</v>
      </c>
      <c r="B99" s="4" t="s">
        <v>7</v>
      </c>
      <c r="C99" s="2" t="s">
        <v>182</v>
      </c>
      <c r="D99" s="4" t="s">
        <v>47</v>
      </c>
      <c r="E99" s="4" t="s">
        <v>75</v>
      </c>
      <c r="F99" s="38">
        <v>197165</v>
      </c>
      <c r="G99" s="93">
        <v>126708.38</v>
      </c>
      <c r="H99" s="46">
        <f t="shared" si="6"/>
        <v>70456.62</v>
      </c>
    </row>
    <row r="100" spans="1:8" ht="30.75" customHeight="1">
      <c r="A100" s="17" t="s">
        <v>57</v>
      </c>
      <c r="B100" s="4" t="s">
        <v>7</v>
      </c>
      <c r="C100" s="2" t="s">
        <v>182</v>
      </c>
      <c r="D100" s="4" t="s">
        <v>47</v>
      </c>
      <c r="E100" s="4" t="s">
        <v>58</v>
      </c>
      <c r="F100" s="38">
        <v>648550.6</v>
      </c>
      <c r="G100" s="93">
        <v>557976.39</v>
      </c>
      <c r="H100" s="91">
        <f t="shared" si="6"/>
        <v>90574.20999999996</v>
      </c>
    </row>
    <row r="101" spans="1:8" ht="15" customHeight="1">
      <c r="A101" s="23" t="s">
        <v>156</v>
      </c>
      <c r="B101" s="3" t="s">
        <v>7</v>
      </c>
      <c r="C101" s="1" t="s">
        <v>182</v>
      </c>
      <c r="D101" s="3" t="s">
        <v>63</v>
      </c>
      <c r="E101" s="3" t="s">
        <v>32</v>
      </c>
      <c r="F101" s="48">
        <f>F102</f>
        <v>5929.2</v>
      </c>
      <c r="G101" s="48">
        <f>G102</f>
        <v>3464.14</v>
      </c>
      <c r="H101" s="46">
        <f t="shared" si="6"/>
        <v>2465.06</v>
      </c>
    </row>
    <row r="102" spans="1:8" ht="15.75" customHeight="1">
      <c r="A102" s="17" t="s">
        <v>279</v>
      </c>
      <c r="B102" s="4" t="s">
        <v>7</v>
      </c>
      <c r="C102" s="2" t="s">
        <v>182</v>
      </c>
      <c r="D102" s="20" t="s">
        <v>157</v>
      </c>
      <c r="E102" s="4" t="s">
        <v>32</v>
      </c>
      <c r="F102" s="38">
        <f>F103+F105</f>
        <v>5929.2</v>
      </c>
      <c r="G102" s="38">
        <f>G103+G105</f>
        <v>3464.14</v>
      </c>
      <c r="H102" s="46">
        <f t="shared" si="6"/>
        <v>2465.06</v>
      </c>
    </row>
    <row r="103" spans="1:8" ht="16.5" customHeight="1">
      <c r="A103" s="15" t="s">
        <v>297</v>
      </c>
      <c r="B103" s="4" t="s">
        <v>7</v>
      </c>
      <c r="C103" s="2" t="s">
        <v>182</v>
      </c>
      <c r="D103" s="20" t="s">
        <v>218</v>
      </c>
      <c r="E103" s="4" t="s">
        <v>32</v>
      </c>
      <c r="F103" s="39">
        <f>F104</f>
        <v>0</v>
      </c>
      <c r="G103" s="39">
        <f>G104</f>
        <v>0</v>
      </c>
      <c r="H103" s="46">
        <f t="shared" si="6"/>
        <v>0</v>
      </c>
    </row>
    <row r="104" spans="1:8" ht="16.5" customHeight="1">
      <c r="A104" s="15" t="s">
        <v>55</v>
      </c>
      <c r="B104" s="4" t="s">
        <v>7</v>
      </c>
      <c r="C104" s="2" t="s">
        <v>182</v>
      </c>
      <c r="D104" s="20" t="s">
        <v>218</v>
      </c>
      <c r="E104" s="20" t="s">
        <v>56</v>
      </c>
      <c r="F104" s="39">
        <v>0</v>
      </c>
      <c r="G104" s="49">
        <v>0</v>
      </c>
      <c r="H104" s="46">
        <f t="shared" si="6"/>
        <v>0</v>
      </c>
    </row>
    <row r="105" spans="1:8" ht="16.5" customHeight="1">
      <c r="A105" s="15" t="s">
        <v>296</v>
      </c>
      <c r="B105" s="4" t="s">
        <v>7</v>
      </c>
      <c r="C105" s="2" t="s">
        <v>182</v>
      </c>
      <c r="D105" s="20" t="s">
        <v>215</v>
      </c>
      <c r="E105" s="4" t="s">
        <v>32</v>
      </c>
      <c r="F105" s="39">
        <f>F106</f>
        <v>5929.2</v>
      </c>
      <c r="G105" s="39">
        <f>G106</f>
        <v>3464.14</v>
      </c>
      <c r="H105" s="46">
        <f t="shared" si="6"/>
        <v>2465.06</v>
      </c>
    </row>
    <row r="106" spans="1:8" ht="16.5" customHeight="1">
      <c r="A106" s="15" t="s">
        <v>55</v>
      </c>
      <c r="B106" s="4" t="s">
        <v>7</v>
      </c>
      <c r="C106" s="2" t="s">
        <v>182</v>
      </c>
      <c r="D106" s="20" t="s">
        <v>215</v>
      </c>
      <c r="E106" s="20" t="s">
        <v>56</v>
      </c>
      <c r="F106" s="39">
        <v>5929.2</v>
      </c>
      <c r="G106" s="49">
        <v>3464.14</v>
      </c>
      <c r="H106" s="46">
        <f t="shared" si="6"/>
        <v>2465.06</v>
      </c>
    </row>
    <row r="107" spans="1:8" ht="63.75" customHeight="1">
      <c r="A107" s="18" t="s">
        <v>232</v>
      </c>
      <c r="B107" s="19" t="s">
        <v>7</v>
      </c>
      <c r="C107" s="19" t="s">
        <v>183</v>
      </c>
      <c r="D107" s="19" t="s">
        <v>32</v>
      </c>
      <c r="E107" s="19" t="s">
        <v>32</v>
      </c>
      <c r="F107" s="37">
        <f aca="true" t="shared" si="7" ref="F107:G110">F108</f>
        <v>100000</v>
      </c>
      <c r="G107" s="37">
        <f t="shared" si="7"/>
        <v>99892.21</v>
      </c>
      <c r="H107" s="90">
        <f t="shared" si="6"/>
        <v>107.7899999999936</v>
      </c>
    </row>
    <row r="108" spans="1:8" ht="30.75" customHeight="1">
      <c r="A108" s="23" t="s">
        <v>154</v>
      </c>
      <c r="B108" s="3" t="s">
        <v>7</v>
      </c>
      <c r="C108" s="3" t="s">
        <v>198</v>
      </c>
      <c r="D108" s="3" t="s">
        <v>43</v>
      </c>
      <c r="E108" s="3" t="s">
        <v>32</v>
      </c>
      <c r="F108" s="48">
        <f t="shared" si="7"/>
        <v>100000</v>
      </c>
      <c r="G108" s="48">
        <f t="shared" si="7"/>
        <v>99892.21</v>
      </c>
      <c r="H108" s="91">
        <f t="shared" si="6"/>
        <v>107.7899999999936</v>
      </c>
    </row>
    <row r="109" spans="1:8" ht="30.75" customHeight="1">
      <c r="A109" s="15" t="s">
        <v>97</v>
      </c>
      <c r="B109" s="4" t="s">
        <v>7</v>
      </c>
      <c r="C109" s="4" t="s">
        <v>198</v>
      </c>
      <c r="D109" s="4" t="s">
        <v>45</v>
      </c>
      <c r="E109" s="4" t="s">
        <v>32</v>
      </c>
      <c r="F109" s="38">
        <f t="shared" si="7"/>
        <v>100000</v>
      </c>
      <c r="G109" s="38">
        <f t="shared" si="7"/>
        <v>99892.21</v>
      </c>
      <c r="H109" s="46">
        <f t="shared" si="6"/>
        <v>107.7899999999936</v>
      </c>
    </row>
    <row r="110" spans="1:8" ht="45.75" customHeight="1">
      <c r="A110" s="17" t="s">
        <v>158</v>
      </c>
      <c r="B110" s="4" t="s">
        <v>7</v>
      </c>
      <c r="C110" s="4" t="s">
        <v>198</v>
      </c>
      <c r="D110" s="4" t="s">
        <v>47</v>
      </c>
      <c r="E110" s="4" t="s">
        <v>32</v>
      </c>
      <c r="F110" s="38">
        <f t="shared" si="7"/>
        <v>100000</v>
      </c>
      <c r="G110" s="38">
        <f t="shared" si="7"/>
        <v>99892.21</v>
      </c>
      <c r="H110" s="46">
        <f t="shared" si="6"/>
        <v>107.7899999999936</v>
      </c>
    </row>
    <row r="111" spans="1:8" ht="19.5" customHeight="1">
      <c r="A111" s="15" t="s">
        <v>55</v>
      </c>
      <c r="B111" s="4" t="s">
        <v>7</v>
      </c>
      <c r="C111" s="4" t="s">
        <v>198</v>
      </c>
      <c r="D111" s="4" t="s">
        <v>47</v>
      </c>
      <c r="E111" s="4" t="s">
        <v>56</v>
      </c>
      <c r="F111" s="38">
        <v>100000</v>
      </c>
      <c r="G111" s="38">
        <v>99892.21</v>
      </c>
      <c r="H111" s="46">
        <f t="shared" si="6"/>
        <v>107.7899999999936</v>
      </c>
    </row>
    <row r="112" spans="1:8" ht="106.5" customHeight="1">
      <c r="A112" s="18" t="s">
        <v>233</v>
      </c>
      <c r="B112" s="19" t="s">
        <v>7</v>
      </c>
      <c r="C112" s="19" t="s">
        <v>184</v>
      </c>
      <c r="D112" s="19" t="s">
        <v>32</v>
      </c>
      <c r="E112" s="19" t="s">
        <v>32</v>
      </c>
      <c r="F112" s="37">
        <f aca="true" t="shared" si="8" ref="F112:G115">F113</f>
        <v>6300</v>
      </c>
      <c r="G112" s="37">
        <f t="shared" si="8"/>
        <v>5891</v>
      </c>
      <c r="H112" s="90">
        <f t="shared" si="6"/>
        <v>409</v>
      </c>
    </row>
    <row r="113" spans="1:8" ht="63" customHeight="1">
      <c r="A113" s="23" t="s">
        <v>118</v>
      </c>
      <c r="B113" s="3" t="s">
        <v>7</v>
      </c>
      <c r="C113" s="3" t="s">
        <v>199</v>
      </c>
      <c r="D113" s="3" t="s">
        <v>32</v>
      </c>
      <c r="E113" s="3" t="s">
        <v>32</v>
      </c>
      <c r="F113" s="48">
        <f t="shared" si="8"/>
        <v>6300</v>
      </c>
      <c r="G113" s="48">
        <f t="shared" si="8"/>
        <v>5891</v>
      </c>
      <c r="H113" s="91">
        <f t="shared" si="6"/>
        <v>409</v>
      </c>
    </row>
    <row r="114" spans="1:8" ht="34.5" customHeight="1">
      <c r="A114" s="23" t="s">
        <v>77</v>
      </c>
      <c r="B114" s="3" t="s">
        <v>7</v>
      </c>
      <c r="C114" s="3" t="s">
        <v>199</v>
      </c>
      <c r="D114" s="3" t="s">
        <v>32</v>
      </c>
      <c r="E114" s="3" t="s">
        <v>32</v>
      </c>
      <c r="F114" s="48">
        <f t="shared" si="8"/>
        <v>6300</v>
      </c>
      <c r="G114" s="48">
        <f t="shared" si="8"/>
        <v>5891</v>
      </c>
      <c r="H114" s="91">
        <f t="shared" si="6"/>
        <v>409</v>
      </c>
    </row>
    <row r="115" spans="1:8" ht="17.25" customHeight="1">
      <c r="A115" s="23" t="s">
        <v>156</v>
      </c>
      <c r="B115" s="3" t="s">
        <v>7</v>
      </c>
      <c r="C115" s="4" t="s">
        <v>199</v>
      </c>
      <c r="D115" s="3" t="s">
        <v>63</v>
      </c>
      <c r="E115" s="3" t="s">
        <v>32</v>
      </c>
      <c r="F115" s="48">
        <f t="shared" si="8"/>
        <v>6300</v>
      </c>
      <c r="G115" s="48">
        <f t="shared" si="8"/>
        <v>5891</v>
      </c>
      <c r="H115" s="91">
        <f t="shared" si="6"/>
        <v>409</v>
      </c>
    </row>
    <row r="116" spans="1:8" ht="21" customHeight="1">
      <c r="A116" s="17" t="s">
        <v>279</v>
      </c>
      <c r="B116" s="4" t="s">
        <v>7</v>
      </c>
      <c r="C116" s="4" t="s">
        <v>199</v>
      </c>
      <c r="D116" s="4" t="s">
        <v>157</v>
      </c>
      <c r="E116" s="4" t="s">
        <v>32</v>
      </c>
      <c r="F116" s="38">
        <f>F118</f>
        <v>6300</v>
      </c>
      <c r="G116" s="38">
        <f>G118</f>
        <v>5891</v>
      </c>
      <c r="H116" s="46">
        <f t="shared" si="6"/>
        <v>409</v>
      </c>
    </row>
    <row r="117" spans="1:8" ht="18.75" customHeight="1">
      <c r="A117" s="17" t="s">
        <v>296</v>
      </c>
      <c r="B117" s="4" t="s">
        <v>7</v>
      </c>
      <c r="C117" s="4" t="s">
        <v>199</v>
      </c>
      <c r="D117" s="20" t="s">
        <v>215</v>
      </c>
      <c r="E117" s="4" t="s">
        <v>32</v>
      </c>
      <c r="F117" s="38">
        <f>F118</f>
        <v>6300</v>
      </c>
      <c r="G117" s="38">
        <f>G118</f>
        <v>5891</v>
      </c>
      <c r="H117" s="46">
        <f t="shared" si="6"/>
        <v>409</v>
      </c>
    </row>
    <row r="118" spans="1:8" ht="15.75" customHeight="1">
      <c r="A118" s="15" t="s">
        <v>55</v>
      </c>
      <c r="B118" s="4" t="s">
        <v>7</v>
      </c>
      <c r="C118" s="4" t="s">
        <v>199</v>
      </c>
      <c r="D118" s="20" t="s">
        <v>215</v>
      </c>
      <c r="E118" s="20" t="s">
        <v>56</v>
      </c>
      <c r="F118" s="39">
        <v>6300</v>
      </c>
      <c r="G118" s="49">
        <v>5891</v>
      </c>
      <c r="H118" s="46">
        <f t="shared" si="6"/>
        <v>409</v>
      </c>
    </row>
    <row r="119" spans="1:8" ht="15">
      <c r="A119" s="25" t="s">
        <v>78</v>
      </c>
      <c r="B119" s="26" t="s">
        <v>8</v>
      </c>
      <c r="C119" s="26" t="s">
        <v>173</v>
      </c>
      <c r="D119" s="26" t="s">
        <v>32</v>
      </c>
      <c r="E119" s="26" t="s">
        <v>32</v>
      </c>
      <c r="F119" s="36">
        <f>F120</f>
        <v>161100</v>
      </c>
      <c r="G119" s="37">
        <f>G120</f>
        <v>161100</v>
      </c>
      <c r="H119" s="90">
        <f t="shared" si="6"/>
        <v>0</v>
      </c>
    </row>
    <row r="120" spans="1:8" ht="30">
      <c r="A120" s="21" t="s">
        <v>79</v>
      </c>
      <c r="B120" s="22" t="s">
        <v>8</v>
      </c>
      <c r="C120" s="22" t="s">
        <v>173</v>
      </c>
      <c r="D120" s="22" t="s">
        <v>32</v>
      </c>
      <c r="E120" s="22" t="s">
        <v>32</v>
      </c>
      <c r="F120" s="47">
        <f>F121</f>
        <v>161100</v>
      </c>
      <c r="G120" s="47">
        <f>G121</f>
        <v>161100</v>
      </c>
      <c r="H120" s="44">
        <f t="shared" si="6"/>
        <v>0</v>
      </c>
    </row>
    <row r="121" spans="1:8" ht="49.5" customHeight="1">
      <c r="A121" s="23" t="s">
        <v>80</v>
      </c>
      <c r="B121" s="3" t="s">
        <v>9</v>
      </c>
      <c r="C121" s="3" t="s">
        <v>185</v>
      </c>
      <c r="D121" s="3" t="s">
        <v>32</v>
      </c>
      <c r="E121" s="3" t="s">
        <v>32</v>
      </c>
      <c r="F121" s="48">
        <f>F122+F126</f>
        <v>161100</v>
      </c>
      <c r="G121" s="48">
        <f>G122+G126</f>
        <v>161100</v>
      </c>
      <c r="H121" s="91">
        <f t="shared" si="6"/>
        <v>0</v>
      </c>
    </row>
    <row r="122" spans="1:8" ht="30">
      <c r="A122" s="23" t="s">
        <v>66</v>
      </c>
      <c r="B122" s="3" t="s">
        <v>9</v>
      </c>
      <c r="C122" s="3" t="s">
        <v>185</v>
      </c>
      <c r="D122" s="3" t="s">
        <v>33</v>
      </c>
      <c r="E122" s="3" t="s">
        <v>32</v>
      </c>
      <c r="F122" s="48">
        <f>F123</f>
        <v>87889.66</v>
      </c>
      <c r="G122" s="48">
        <f>G123</f>
        <v>87889.66</v>
      </c>
      <c r="H122" s="46">
        <f t="shared" si="6"/>
        <v>0</v>
      </c>
    </row>
    <row r="123" spans="1:8" ht="33.75" customHeight="1">
      <c r="A123" s="15" t="s">
        <v>153</v>
      </c>
      <c r="B123" s="4" t="s">
        <v>9</v>
      </c>
      <c r="C123" s="4" t="s">
        <v>185</v>
      </c>
      <c r="D123" s="20" t="s">
        <v>34</v>
      </c>
      <c r="E123" s="20" t="s">
        <v>32</v>
      </c>
      <c r="F123" s="39">
        <f>F124+F125</f>
        <v>87889.66</v>
      </c>
      <c r="G123" s="39">
        <f>G124+G125</f>
        <v>87889.66</v>
      </c>
      <c r="H123" s="46">
        <f t="shared" si="6"/>
        <v>0</v>
      </c>
    </row>
    <row r="124" spans="1:8" ht="15">
      <c r="A124" s="15" t="s">
        <v>37</v>
      </c>
      <c r="B124" s="4" t="s">
        <v>9</v>
      </c>
      <c r="C124" s="4" t="s">
        <v>185</v>
      </c>
      <c r="D124" s="20" t="s">
        <v>36</v>
      </c>
      <c r="E124" s="20" t="s">
        <v>38</v>
      </c>
      <c r="F124" s="39">
        <v>67481.08</v>
      </c>
      <c r="G124" s="49">
        <v>67481.08</v>
      </c>
      <c r="H124" s="46">
        <f t="shared" si="6"/>
        <v>0</v>
      </c>
    </row>
    <row r="125" spans="1:8" ht="14.25" customHeight="1">
      <c r="A125" s="15" t="s">
        <v>39</v>
      </c>
      <c r="B125" s="4" t="s">
        <v>9</v>
      </c>
      <c r="C125" s="4" t="s">
        <v>185</v>
      </c>
      <c r="D125" s="20" t="s">
        <v>216</v>
      </c>
      <c r="E125" s="20" t="s">
        <v>52</v>
      </c>
      <c r="F125" s="39">
        <v>20408.58</v>
      </c>
      <c r="G125" s="49">
        <v>20408.58</v>
      </c>
      <c r="H125" s="46">
        <f t="shared" si="6"/>
        <v>0</v>
      </c>
    </row>
    <row r="126" spans="1:8" ht="34.5" customHeight="1">
      <c r="A126" s="23" t="s">
        <v>154</v>
      </c>
      <c r="B126" s="3" t="s">
        <v>9</v>
      </c>
      <c r="C126" s="3" t="s">
        <v>185</v>
      </c>
      <c r="D126" s="3" t="s">
        <v>43</v>
      </c>
      <c r="E126" s="3" t="s">
        <v>32</v>
      </c>
      <c r="F126" s="48">
        <f>F127</f>
        <v>73210.34</v>
      </c>
      <c r="G126" s="48">
        <f>G127</f>
        <v>73210.34</v>
      </c>
      <c r="H126" s="91">
        <f t="shared" si="6"/>
        <v>0</v>
      </c>
    </row>
    <row r="127" spans="1:8" ht="30.75" customHeight="1">
      <c r="A127" s="15" t="s">
        <v>97</v>
      </c>
      <c r="B127" s="4" t="s">
        <v>9</v>
      </c>
      <c r="C127" s="4" t="s">
        <v>185</v>
      </c>
      <c r="D127" s="20" t="s">
        <v>45</v>
      </c>
      <c r="E127" s="20" t="s">
        <v>32</v>
      </c>
      <c r="F127" s="39">
        <f>F129+F128</f>
        <v>73210.34</v>
      </c>
      <c r="G127" s="39">
        <f>G129+G128</f>
        <v>73210.34</v>
      </c>
      <c r="H127" s="46">
        <f t="shared" si="6"/>
        <v>0</v>
      </c>
    </row>
    <row r="128" spans="1:8" ht="17.25" customHeight="1">
      <c r="A128" s="17" t="s">
        <v>48</v>
      </c>
      <c r="B128" s="4" t="s">
        <v>9</v>
      </c>
      <c r="C128" s="4" t="s">
        <v>185</v>
      </c>
      <c r="D128" s="20" t="s">
        <v>47</v>
      </c>
      <c r="E128" s="20" t="s">
        <v>49</v>
      </c>
      <c r="F128" s="39">
        <v>5000</v>
      </c>
      <c r="G128" s="94">
        <v>5000</v>
      </c>
      <c r="H128" s="46">
        <f t="shared" si="6"/>
        <v>0</v>
      </c>
    </row>
    <row r="129" spans="1:8" ht="30.75" customHeight="1">
      <c r="A129" s="15" t="s">
        <v>57</v>
      </c>
      <c r="B129" s="4" t="s">
        <v>9</v>
      </c>
      <c r="C129" s="4" t="s">
        <v>185</v>
      </c>
      <c r="D129" s="20" t="s">
        <v>47</v>
      </c>
      <c r="E129" s="20" t="s">
        <v>58</v>
      </c>
      <c r="F129" s="39">
        <v>68210.34</v>
      </c>
      <c r="G129" s="93">
        <v>68210.34</v>
      </c>
      <c r="H129" s="46">
        <f t="shared" si="6"/>
        <v>0</v>
      </c>
    </row>
    <row r="130" spans="1:8" ht="25.5">
      <c r="A130" s="25" t="s">
        <v>81</v>
      </c>
      <c r="B130" s="26" t="s">
        <v>10</v>
      </c>
      <c r="C130" s="26" t="s">
        <v>173</v>
      </c>
      <c r="D130" s="26" t="s">
        <v>32</v>
      </c>
      <c r="E130" s="26" t="s">
        <v>32</v>
      </c>
      <c r="F130" s="36">
        <f>F131</f>
        <v>698369.52</v>
      </c>
      <c r="G130" s="37">
        <f>G131</f>
        <v>631525.52</v>
      </c>
      <c r="H130" s="90">
        <f t="shared" si="6"/>
        <v>66844</v>
      </c>
    </row>
    <row r="131" spans="1:8" ht="60">
      <c r="A131" s="21" t="s">
        <v>82</v>
      </c>
      <c r="B131" s="22" t="s">
        <v>11</v>
      </c>
      <c r="C131" s="22" t="s">
        <v>173</v>
      </c>
      <c r="D131" s="22" t="s">
        <v>32</v>
      </c>
      <c r="E131" s="22" t="s">
        <v>32</v>
      </c>
      <c r="F131" s="47">
        <f>F132+F136+F145</f>
        <v>698369.52</v>
      </c>
      <c r="G131" s="47">
        <f>G132+G136+G145</f>
        <v>631525.52</v>
      </c>
      <c r="H131" s="44">
        <f t="shared" si="6"/>
        <v>66844</v>
      </c>
    </row>
    <row r="132" spans="1:8" ht="57">
      <c r="A132" s="18" t="s">
        <v>83</v>
      </c>
      <c r="B132" s="19" t="s">
        <v>11</v>
      </c>
      <c r="C132" s="19" t="s">
        <v>186</v>
      </c>
      <c r="D132" s="19" t="s">
        <v>32</v>
      </c>
      <c r="E132" s="19" t="s">
        <v>32</v>
      </c>
      <c r="F132" s="37">
        <f aca="true" t="shared" si="9" ref="F132:G134">F133</f>
        <v>546084</v>
      </c>
      <c r="G132" s="37">
        <f t="shared" si="9"/>
        <v>546084</v>
      </c>
      <c r="H132" s="90">
        <f t="shared" si="6"/>
        <v>0</v>
      </c>
    </row>
    <row r="133" spans="1:8" ht="15">
      <c r="A133" s="23" t="s">
        <v>84</v>
      </c>
      <c r="B133" s="3" t="s">
        <v>11</v>
      </c>
      <c r="C133" s="3" t="s">
        <v>187</v>
      </c>
      <c r="D133" s="3" t="s">
        <v>85</v>
      </c>
      <c r="E133" s="3" t="s">
        <v>32</v>
      </c>
      <c r="F133" s="48">
        <f t="shared" si="9"/>
        <v>546084</v>
      </c>
      <c r="G133" s="48">
        <f t="shared" si="9"/>
        <v>546084</v>
      </c>
      <c r="H133" s="91">
        <f t="shared" si="6"/>
        <v>0</v>
      </c>
    </row>
    <row r="134" spans="1:8" ht="15">
      <c r="A134" s="15" t="s">
        <v>86</v>
      </c>
      <c r="B134" s="4" t="s">
        <v>11</v>
      </c>
      <c r="C134" s="3" t="s">
        <v>187</v>
      </c>
      <c r="D134" s="20" t="s">
        <v>87</v>
      </c>
      <c r="E134" s="20" t="s">
        <v>32</v>
      </c>
      <c r="F134" s="38">
        <f t="shared" si="9"/>
        <v>546084</v>
      </c>
      <c r="G134" s="38">
        <f t="shared" si="9"/>
        <v>546084</v>
      </c>
      <c r="H134" s="46">
        <f t="shared" si="6"/>
        <v>0</v>
      </c>
    </row>
    <row r="135" spans="1:8" ht="30">
      <c r="A135" s="15" t="s">
        <v>120</v>
      </c>
      <c r="B135" s="4" t="s">
        <v>11</v>
      </c>
      <c r="C135" s="3" t="s">
        <v>187</v>
      </c>
      <c r="D135" s="20" t="s">
        <v>87</v>
      </c>
      <c r="E135" s="20" t="s">
        <v>88</v>
      </c>
      <c r="F135" s="38">
        <v>546084</v>
      </c>
      <c r="G135" s="49">
        <v>546084</v>
      </c>
      <c r="H135" s="46">
        <f t="shared" si="6"/>
        <v>0</v>
      </c>
    </row>
    <row r="136" spans="1:8" ht="15">
      <c r="A136" s="18" t="s">
        <v>12</v>
      </c>
      <c r="B136" s="19" t="s">
        <v>11</v>
      </c>
      <c r="C136" s="19" t="s">
        <v>173</v>
      </c>
      <c r="D136" s="19" t="s">
        <v>32</v>
      </c>
      <c r="E136" s="19" t="s">
        <v>32</v>
      </c>
      <c r="F136" s="37">
        <f aca="true" t="shared" si="10" ref="F136:G139">F137</f>
        <v>52285.52</v>
      </c>
      <c r="G136" s="37">
        <f>139:139</f>
        <v>32791.520000000004</v>
      </c>
      <c r="H136" s="46">
        <f t="shared" si="6"/>
        <v>19493.999999999993</v>
      </c>
    </row>
    <row r="137" spans="1:8" ht="15">
      <c r="A137" s="21" t="s">
        <v>12</v>
      </c>
      <c r="B137" s="22" t="s">
        <v>11</v>
      </c>
      <c r="C137" s="22" t="s">
        <v>188</v>
      </c>
      <c r="D137" s="22" t="s">
        <v>32</v>
      </c>
      <c r="E137" s="22" t="s">
        <v>32</v>
      </c>
      <c r="F137" s="47">
        <f t="shared" si="10"/>
        <v>52285.52</v>
      </c>
      <c r="G137" s="47">
        <f t="shared" si="10"/>
        <v>32791.520000000004</v>
      </c>
      <c r="H137" s="90">
        <f t="shared" si="6"/>
        <v>19493.999999999993</v>
      </c>
    </row>
    <row r="138" spans="1:8" ht="36.75" customHeight="1">
      <c r="A138" s="23" t="s">
        <v>154</v>
      </c>
      <c r="B138" s="3" t="s">
        <v>11</v>
      </c>
      <c r="C138" s="3" t="s">
        <v>189</v>
      </c>
      <c r="D138" s="3" t="s">
        <v>43</v>
      </c>
      <c r="E138" s="3" t="s">
        <v>32</v>
      </c>
      <c r="F138" s="48">
        <f t="shared" si="10"/>
        <v>52285.52</v>
      </c>
      <c r="G138" s="48">
        <f t="shared" si="10"/>
        <v>32791.520000000004</v>
      </c>
      <c r="H138" s="91">
        <f t="shared" si="6"/>
        <v>19493.999999999993</v>
      </c>
    </row>
    <row r="139" spans="1:8" ht="30">
      <c r="A139" s="15" t="s">
        <v>44</v>
      </c>
      <c r="B139" s="4" t="s">
        <v>11</v>
      </c>
      <c r="C139" s="4" t="s">
        <v>189</v>
      </c>
      <c r="D139" s="20" t="s">
        <v>45</v>
      </c>
      <c r="E139" s="20" t="s">
        <v>32</v>
      </c>
      <c r="F139" s="39">
        <f t="shared" si="10"/>
        <v>52285.52</v>
      </c>
      <c r="G139" s="38">
        <f t="shared" si="10"/>
        <v>32791.520000000004</v>
      </c>
      <c r="H139" s="46">
        <f t="shared" si="6"/>
        <v>19493.999999999993</v>
      </c>
    </row>
    <row r="140" spans="1:8" ht="30">
      <c r="A140" s="15" t="s">
        <v>46</v>
      </c>
      <c r="B140" s="4" t="s">
        <v>11</v>
      </c>
      <c r="C140" s="4" t="s">
        <v>189</v>
      </c>
      <c r="D140" s="20" t="s">
        <v>47</v>
      </c>
      <c r="E140" s="20" t="s">
        <v>32</v>
      </c>
      <c r="F140" s="39">
        <f>F141+F143+F142</f>
        <v>52285.52</v>
      </c>
      <c r="G140" s="38">
        <f>G141+G143+G142</f>
        <v>32791.520000000004</v>
      </c>
      <c r="H140" s="46">
        <f t="shared" si="6"/>
        <v>19493.999999999993</v>
      </c>
    </row>
    <row r="141" spans="1:8" ht="15">
      <c r="A141" s="15" t="s">
        <v>121</v>
      </c>
      <c r="B141" s="4" t="s">
        <v>11</v>
      </c>
      <c r="C141" s="4" t="s">
        <v>189</v>
      </c>
      <c r="D141" s="20" t="s">
        <v>47</v>
      </c>
      <c r="E141" s="20" t="s">
        <v>72</v>
      </c>
      <c r="F141" s="39">
        <v>13290.07</v>
      </c>
      <c r="G141" s="93">
        <v>4543.52</v>
      </c>
      <c r="H141" s="46">
        <f t="shared" si="6"/>
        <v>8746.55</v>
      </c>
    </row>
    <row r="142" spans="1:8" ht="15">
      <c r="A142" s="15" t="s">
        <v>89</v>
      </c>
      <c r="B142" s="4" t="s">
        <v>11</v>
      </c>
      <c r="C142" s="4" t="s">
        <v>189</v>
      </c>
      <c r="D142" s="20" t="s">
        <v>47</v>
      </c>
      <c r="E142" s="20" t="s">
        <v>49</v>
      </c>
      <c r="F142" s="39">
        <v>34995.45</v>
      </c>
      <c r="G142" s="93">
        <v>28248</v>
      </c>
      <c r="H142" s="46">
        <f t="shared" si="6"/>
        <v>6747.449999999997</v>
      </c>
    </row>
    <row r="143" spans="1:8" ht="15">
      <c r="A143" s="15" t="s">
        <v>74</v>
      </c>
      <c r="B143" s="4" t="s">
        <v>11</v>
      </c>
      <c r="C143" s="4" t="s">
        <v>189</v>
      </c>
      <c r="D143" s="20" t="s">
        <v>47</v>
      </c>
      <c r="E143" s="20" t="s">
        <v>75</v>
      </c>
      <c r="F143" s="39">
        <v>4000</v>
      </c>
      <c r="G143" s="93">
        <v>0</v>
      </c>
      <c r="H143" s="46">
        <f t="shared" si="6"/>
        <v>4000</v>
      </c>
    </row>
    <row r="144" spans="1:8" ht="129.75" customHeight="1">
      <c r="A144" s="18" t="s">
        <v>235</v>
      </c>
      <c r="B144" s="19" t="s">
        <v>11</v>
      </c>
      <c r="C144" s="19" t="s">
        <v>202</v>
      </c>
      <c r="D144" s="19" t="s">
        <v>32</v>
      </c>
      <c r="E144" s="19" t="s">
        <v>32</v>
      </c>
      <c r="F144" s="37">
        <f>F145</f>
        <v>100000</v>
      </c>
      <c r="G144" s="37">
        <f>G145</f>
        <v>52650</v>
      </c>
      <c r="H144" s="90">
        <f t="shared" si="6"/>
        <v>47350</v>
      </c>
    </row>
    <row r="145" spans="1:8" ht="66" customHeight="1">
      <c r="A145" s="34" t="s">
        <v>214</v>
      </c>
      <c r="B145" s="3" t="s">
        <v>11</v>
      </c>
      <c r="C145" s="3" t="s">
        <v>202</v>
      </c>
      <c r="D145" s="3" t="s">
        <v>32</v>
      </c>
      <c r="E145" s="3" t="s">
        <v>32</v>
      </c>
      <c r="F145" s="48">
        <f aca="true" t="shared" si="11" ref="F145:G148">F146</f>
        <v>100000</v>
      </c>
      <c r="G145" s="48">
        <f t="shared" si="11"/>
        <v>52650</v>
      </c>
      <c r="H145" s="91">
        <f t="shared" si="6"/>
        <v>47350</v>
      </c>
    </row>
    <row r="146" spans="1:8" ht="34.5" customHeight="1">
      <c r="A146" s="17" t="s">
        <v>154</v>
      </c>
      <c r="B146" s="4" t="s">
        <v>11</v>
      </c>
      <c r="C146" s="4" t="s">
        <v>203</v>
      </c>
      <c r="D146" s="4" t="s">
        <v>43</v>
      </c>
      <c r="E146" s="4" t="s">
        <v>32</v>
      </c>
      <c r="F146" s="38">
        <f t="shared" si="11"/>
        <v>100000</v>
      </c>
      <c r="G146" s="38">
        <f t="shared" si="11"/>
        <v>52650</v>
      </c>
      <c r="H146" s="46">
        <f t="shared" si="6"/>
        <v>47350</v>
      </c>
    </row>
    <row r="147" spans="1:8" ht="30">
      <c r="A147" s="15" t="s">
        <v>44</v>
      </c>
      <c r="B147" s="4" t="s">
        <v>11</v>
      </c>
      <c r="C147" s="4" t="s">
        <v>203</v>
      </c>
      <c r="D147" s="20" t="s">
        <v>45</v>
      </c>
      <c r="E147" s="20" t="s">
        <v>32</v>
      </c>
      <c r="F147" s="39">
        <f t="shared" si="11"/>
        <v>100000</v>
      </c>
      <c r="G147" s="39">
        <f t="shared" si="11"/>
        <v>52650</v>
      </c>
      <c r="H147" s="46">
        <f t="shared" si="6"/>
        <v>47350</v>
      </c>
    </row>
    <row r="148" spans="1:8" ht="30">
      <c r="A148" s="15" t="s">
        <v>119</v>
      </c>
      <c r="B148" s="4" t="s">
        <v>11</v>
      </c>
      <c r="C148" s="4" t="s">
        <v>203</v>
      </c>
      <c r="D148" s="20" t="s">
        <v>45</v>
      </c>
      <c r="E148" s="20" t="s">
        <v>32</v>
      </c>
      <c r="F148" s="39">
        <f t="shared" si="11"/>
        <v>100000</v>
      </c>
      <c r="G148" s="39">
        <f t="shared" si="11"/>
        <v>52650</v>
      </c>
      <c r="H148" s="46">
        <f t="shared" si="6"/>
        <v>47350</v>
      </c>
    </row>
    <row r="149" spans="1:8" ht="30">
      <c r="A149" s="15" t="s">
        <v>46</v>
      </c>
      <c r="B149" s="4" t="s">
        <v>11</v>
      </c>
      <c r="C149" s="4" t="s">
        <v>203</v>
      </c>
      <c r="D149" s="20" t="s">
        <v>47</v>
      </c>
      <c r="E149" s="20" t="s">
        <v>32</v>
      </c>
      <c r="F149" s="39">
        <f>F150+F151</f>
        <v>100000</v>
      </c>
      <c r="G149" s="39">
        <f>G150+G151</f>
        <v>52650</v>
      </c>
      <c r="H149" s="46">
        <f t="shared" si="6"/>
        <v>47350</v>
      </c>
    </row>
    <row r="150" spans="1:8" ht="15">
      <c r="A150" s="15" t="s">
        <v>48</v>
      </c>
      <c r="B150" s="4" t="s">
        <v>11</v>
      </c>
      <c r="C150" s="4" t="s">
        <v>203</v>
      </c>
      <c r="D150" s="20" t="s">
        <v>47</v>
      </c>
      <c r="E150" s="20" t="s">
        <v>49</v>
      </c>
      <c r="F150" s="39">
        <v>60000</v>
      </c>
      <c r="G150" s="93">
        <v>52650</v>
      </c>
      <c r="H150" s="46">
        <f t="shared" si="6"/>
        <v>7350</v>
      </c>
    </row>
    <row r="151" spans="1:8" ht="30">
      <c r="A151" s="15" t="s">
        <v>57</v>
      </c>
      <c r="B151" s="4" t="s">
        <v>11</v>
      </c>
      <c r="C151" s="4" t="s">
        <v>203</v>
      </c>
      <c r="D151" s="20" t="s">
        <v>47</v>
      </c>
      <c r="E151" s="20" t="s">
        <v>58</v>
      </c>
      <c r="F151" s="39">
        <v>40000</v>
      </c>
      <c r="G151" s="93">
        <v>0</v>
      </c>
      <c r="H151" s="46">
        <f t="shared" si="6"/>
        <v>40000</v>
      </c>
    </row>
    <row r="152" spans="1:8" ht="15">
      <c r="A152" s="25" t="s">
        <v>90</v>
      </c>
      <c r="B152" s="26" t="s">
        <v>13</v>
      </c>
      <c r="C152" s="26" t="s">
        <v>173</v>
      </c>
      <c r="D152" s="26" t="s">
        <v>32</v>
      </c>
      <c r="E152" s="26" t="s">
        <v>32</v>
      </c>
      <c r="F152" s="36">
        <f>F153+F207</f>
        <v>15201618.120000001</v>
      </c>
      <c r="G152" s="36">
        <f>G153+G207</f>
        <v>13157662.99</v>
      </c>
      <c r="H152" s="90">
        <f aca="true" t="shared" si="12" ref="H152:H215">F152-G152</f>
        <v>2043955.1300000008</v>
      </c>
    </row>
    <row r="153" spans="1:8" ht="13.5" customHeight="1">
      <c r="A153" s="18" t="s">
        <v>91</v>
      </c>
      <c r="B153" s="19" t="s">
        <v>14</v>
      </c>
      <c r="C153" s="26" t="s">
        <v>173</v>
      </c>
      <c r="D153" s="19" t="s">
        <v>32</v>
      </c>
      <c r="E153" s="19" t="s">
        <v>32</v>
      </c>
      <c r="F153" s="37">
        <f>F160+F166+F173+F177+F182+F154+F187+F192+F197+F202</f>
        <v>12730394.25</v>
      </c>
      <c r="G153" s="37">
        <f>G160+G166+G173+G177+G182+G154+G187+G192+G197+G202</f>
        <v>12541018.39</v>
      </c>
      <c r="H153" s="90">
        <f t="shared" si="12"/>
        <v>189375.8599999994</v>
      </c>
    </row>
    <row r="154" spans="1:8" ht="116.25" customHeight="1">
      <c r="A154" s="18" t="s">
        <v>234</v>
      </c>
      <c r="B154" s="19" t="s">
        <v>14</v>
      </c>
      <c r="C154" s="19" t="s">
        <v>283</v>
      </c>
      <c r="D154" s="19" t="s">
        <v>32</v>
      </c>
      <c r="E154" s="19" t="s">
        <v>32</v>
      </c>
      <c r="F154" s="37">
        <f aca="true" t="shared" si="13" ref="F154:G158">F155</f>
        <v>67684.72</v>
      </c>
      <c r="G154" s="37">
        <f t="shared" si="13"/>
        <v>67684.72</v>
      </c>
      <c r="H154" s="90">
        <f t="shared" si="12"/>
        <v>0</v>
      </c>
    </row>
    <row r="155" spans="1:8" ht="152.25" customHeight="1">
      <c r="A155" s="33" t="s">
        <v>149</v>
      </c>
      <c r="B155" s="3" t="s">
        <v>14</v>
      </c>
      <c r="C155" s="3" t="s">
        <v>201</v>
      </c>
      <c r="D155" s="3" t="s">
        <v>32</v>
      </c>
      <c r="E155" s="3" t="s">
        <v>32</v>
      </c>
      <c r="F155" s="48">
        <f t="shared" si="13"/>
        <v>67684.72</v>
      </c>
      <c r="G155" s="48">
        <f t="shared" si="13"/>
        <v>67684.72</v>
      </c>
      <c r="H155" s="91">
        <f t="shared" si="12"/>
        <v>0</v>
      </c>
    </row>
    <row r="156" spans="1:8" ht="28.5" customHeight="1">
      <c r="A156" s="17" t="s">
        <v>154</v>
      </c>
      <c r="B156" s="4" t="s">
        <v>14</v>
      </c>
      <c r="C156" s="4" t="s">
        <v>201</v>
      </c>
      <c r="D156" s="4" t="s">
        <v>43</v>
      </c>
      <c r="E156" s="4" t="s">
        <v>32</v>
      </c>
      <c r="F156" s="38">
        <f t="shared" si="13"/>
        <v>67684.72</v>
      </c>
      <c r="G156" s="38">
        <f t="shared" si="13"/>
        <v>67684.72</v>
      </c>
      <c r="H156" s="46">
        <f t="shared" si="12"/>
        <v>0</v>
      </c>
    </row>
    <row r="157" spans="1:8" ht="30" customHeight="1">
      <c r="A157" s="15" t="s">
        <v>44</v>
      </c>
      <c r="B157" s="4" t="s">
        <v>14</v>
      </c>
      <c r="C157" s="4" t="s">
        <v>201</v>
      </c>
      <c r="D157" s="4" t="s">
        <v>45</v>
      </c>
      <c r="E157" s="4" t="s">
        <v>32</v>
      </c>
      <c r="F157" s="38">
        <f t="shared" si="13"/>
        <v>67684.72</v>
      </c>
      <c r="G157" s="38">
        <f t="shared" si="13"/>
        <v>67684.72</v>
      </c>
      <c r="H157" s="46">
        <f t="shared" si="12"/>
        <v>0</v>
      </c>
    </row>
    <row r="158" spans="1:8" ht="31.5" customHeight="1">
      <c r="A158" s="15" t="s">
        <v>46</v>
      </c>
      <c r="B158" s="4" t="s">
        <v>14</v>
      </c>
      <c r="C158" s="4" t="s">
        <v>201</v>
      </c>
      <c r="D158" s="4" t="s">
        <v>47</v>
      </c>
      <c r="E158" s="4" t="s">
        <v>32</v>
      </c>
      <c r="F158" s="38">
        <f t="shared" si="13"/>
        <v>67684.72</v>
      </c>
      <c r="G158" s="38">
        <f t="shared" si="13"/>
        <v>67684.72</v>
      </c>
      <c r="H158" s="46">
        <f t="shared" si="12"/>
        <v>0</v>
      </c>
    </row>
    <row r="159" spans="1:8" ht="21.75" customHeight="1">
      <c r="A159" s="15" t="s">
        <v>48</v>
      </c>
      <c r="B159" s="4" t="s">
        <v>14</v>
      </c>
      <c r="C159" s="4" t="s">
        <v>201</v>
      </c>
      <c r="D159" s="4" t="s">
        <v>47</v>
      </c>
      <c r="E159" s="4" t="s">
        <v>73</v>
      </c>
      <c r="F159" s="38">
        <v>67684.72</v>
      </c>
      <c r="G159" s="38">
        <v>67684.72</v>
      </c>
      <c r="H159" s="46">
        <f t="shared" si="12"/>
        <v>0</v>
      </c>
    </row>
    <row r="160" spans="1:8" ht="135.75" customHeight="1">
      <c r="A160" s="18" t="s">
        <v>236</v>
      </c>
      <c r="B160" s="19" t="s">
        <v>14</v>
      </c>
      <c r="C160" s="19" t="s">
        <v>204</v>
      </c>
      <c r="D160" s="19" t="s">
        <v>32</v>
      </c>
      <c r="E160" s="19" t="s">
        <v>32</v>
      </c>
      <c r="F160" s="37">
        <f>F161</f>
        <v>174500</v>
      </c>
      <c r="G160" s="37">
        <f>G161</f>
        <v>0</v>
      </c>
      <c r="H160" s="90">
        <f t="shared" si="12"/>
        <v>174500</v>
      </c>
    </row>
    <row r="161" spans="1:8" ht="165" customHeight="1">
      <c r="A161" s="35" t="s">
        <v>150</v>
      </c>
      <c r="B161" s="3" t="s">
        <v>14</v>
      </c>
      <c r="C161" s="3" t="s">
        <v>204</v>
      </c>
      <c r="D161" s="3" t="s">
        <v>32</v>
      </c>
      <c r="E161" s="3" t="s">
        <v>32</v>
      </c>
      <c r="F161" s="48">
        <f>F162</f>
        <v>174500</v>
      </c>
      <c r="G161" s="48">
        <f>G162</f>
        <v>0</v>
      </c>
      <c r="H161" s="91">
        <f t="shared" si="12"/>
        <v>174500</v>
      </c>
    </row>
    <row r="162" spans="1:8" ht="30">
      <c r="A162" s="17" t="s">
        <v>154</v>
      </c>
      <c r="B162" s="4" t="s">
        <v>14</v>
      </c>
      <c r="C162" s="4" t="s">
        <v>204</v>
      </c>
      <c r="D162" s="4" t="s">
        <v>43</v>
      </c>
      <c r="E162" s="4" t="s">
        <v>32</v>
      </c>
      <c r="F162" s="38">
        <f aca="true" t="shared" si="14" ref="F162:G164">F163</f>
        <v>174500</v>
      </c>
      <c r="G162" s="38">
        <f t="shared" si="14"/>
        <v>0</v>
      </c>
      <c r="H162" s="46">
        <f t="shared" si="12"/>
        <v>174500</v>
      </c>
    </row>
    <row r="163" spans="1:8" ht="30">
      <c r="A163" s="15" t="s">
        <v>44</v>
      </c>
      <c r="B163" s="4" t="s">
        <v>14</v>
      </c>
      <c r="C163" s="4" t="s">
        <v>204</v>
      </c>
      <c r="D163" s="4" t="s">
        <v>45</v>
      </c>
      <c r="E163" s="4" t="s">
        <v>32</v>
      </c>
      <c r="F163" s="38">
        <f>F164</f>
        <v>174500</v>
      </c>
      <c r="G163" s="39">
        <f t="shared" si="14"/>
        <v>0</v>
      </c>
      <c r="H163" s="46">
        <f t="shared" si="12"/>
        <v>174500</v>
      </c>
    </row>
    <row r="164" spans="1:8" ht="30">
      <c r="A164" s="15" t="s">
        <v>46</v>
      </c>
      <c r="B164" s="4" t="s">
        <v>14</v>
      </c>
      <c r="C164" s="4" t="s">
        <v>204</v>
      </c>
      <c r="D164" s="4" t="s">
        <v>47</v>
      </c>
      <c r="E164" s="4" t="s">
        <v>32</v>
      </c>
      <c r="F164" s="38">
        <f>F165</f>
        <v>174500</v>
      </c>
      <c r="G164" s="39">
        <f t="shared" si="14"/>
        <v>0</v>
      </c>
      <c r="H164" s="46">
        <f t="shared" si="12"/>
        <v>174500</v>
      </c>
    </row>
    <row r="165" spans="1:8" ht="15">
      <c r="A165" s="15" t="s">
        <v>92</v>
      </c>
      <c r="B165" s="4" t="s">
        <v>14</v>
      </c>
      <c r="C165" s="4" t="s">
        <v>204</v>
      </c>
      <c r="D165" s="4" t="s">
        <v>47</v>
      </c>
      <c r="E165" s="4" t="s">
        <v>73</v>
      </c>
      <c r="F165" s="38">
        <v>174500</v>
      </c>
      <c r="G165" s="50">
        <v>0</v>
      </c>
      <c r="H165" s="46">
        <f t="shared" si="12"/>
        <v>174500</v>
      </c>
    </row>
    <row r="166" spans="1:8" ht="131.25" customHeight="1">
      <c r="A166" s="18" t="s">
        <v>237</v>
      </c>
      <c r="B166" s="19" t="s">
        <v>14</v>
      </c>
      <c r="C166" s="19" t="s">
        <v>207</v>
      </c>
      <c r="D166" s="19" t="s">
        <v>32</v>
      </c>
      <c r="E166" s="19" t="s">
        <v>32</v>
      </c>
      <c r="F166" s="37">
        <f aca="true" t="shared" si="15" ref="F166:G169">F167</f>
        <v>3818610.53</v>
      </c>
      <c r="G166" s="37">
        <f t="shared" si="15"/>
        <v>3818519.7399999998</v>
      </c>
      <c r="H166" s="90">
        <f t="shared" si="12"/>
        <v>90.79000000003725</v>
      </c>
    </row>
    <row r="167" spans="1:8" ht="150">
      <c r="A167" s="33" t="s">
        <v>151</v>
      </c>
      <c r="B167" s="3" t="s">
        <v>14</v>
      </c>
      <c r="C167" s="3" t="s">
        <v>207</v>
      </c>
      <c r="D167" s="3" t="s">
        <v>32</v>
      </c>
      <c r="E167" s="3" t="s">
        <v>32</v>
      </c>
      <c r="F167" s="48">
        <f t="shared" si="15"/>
        <v>3818610.53</v>
      </c>
      <c r="G167" s="48">
        <f t="shared" si="15"/>
        <v>3818519.7399999998</v>
      </c>
      <c r="H167" s="91">
        <f t="shared" si="12"/>
        <v>90.79000000003725</v>
      </c>
    </row>
    <row r="168" spans="1:8" ht="45">
      <c r="A168" s="23" t="s">
        <v>154</v>
      </c>
      <c r="B168" s="3" t="s">
        <v>14</v>
      </c>
      <c r="C168" s="3" t="s">
        <v>208</v>
      </c>
      <c r="D168" s="3" t="s">
        <v>43</v>
      </c>
      <c r="E168" s="3" t="s">
        <v>32</v>
      </c>
      <c r="F168" s="48">
        <f t="shared" si="15"/>
        <v>3818610.53</v>
      </c>
      <c r="G168" s="48">
        <f t="shared" si="15"/>
        <v>3818519.7399999998</v>
      </c>
      <c r="H168" s="91">
        <f t="shared" si="12"/>
        <v>90.79000000003725</v>
      </c>
    </row>
    <row r="169" spans="1:8" ht="30">
      <c r="A169" s="15" t="s">
        <v>44</v>
      </c>
      <c r="B169" s="4" t="s">
        <v>14</v>
      </c>
      <c r="C169" s="4" t="s">
        <v>208</v>
      </c>
      <c r="D169" s="20" t="s">
        <v>45</v>
      </c>
      <c r="E169" s="20" t="s">
        <v>32</v>
      </c>
      <c r="F169" s="39">
        <f t="shared" si="15"/>
        <v>3818610.53</v>
      </c>
      <c r="G169" s="39">
        <f t="shared" si="15"/>
        <v>3818519.7399999998</v>
      </c>
      <c r="H169" s="46">
        <f t="shared" si="12"/>
        <v>90.79000000003725</v>
      </c>
    </row>
    <row r="170" spans="1:8" ht="30">
      <c r="A170" s="15" t="s">
        <v>46</v>
      </c>
      <c r="B170" s="4" t="s">
        <v>14</v>
      </c>
      <c r="C170" s="4" t="s">
        <v>208</v>
      </c>
      <c r="D170" s="20" t="s">
        <v>47</v>
      </c>
      <c r="E170" s="20" t="s">
        <v>32</v>
      </c>
      <c r="F170" s="39">
        <f>F171+F172</f>
        <v>3818610.53</v>
      </c>
      <c r="G170" s="39">
        <f>G171+G172</f>
        <v>3818519.7399999998</v>
      </c>
      <c r="H170" s="46">
        <f t="shared" si="12"/>
        <v>90.79000000003725</v>
      </c>
    </row>
    <row r="171" spans="1:8" ht="15.75" customHeight="1">
      <c r="A171" s="15" t="s">
        <v>98</v>
      </c>
      <c r="B171" s="4" t="s">
        <v>14</v>
      </c>
      <c r="C171" s="4" t="s">
        <v>208</v>
      </c>
      <c r="D171" s="20" t="s">
        <v>47</v>
      </c>
      <c r="E171" s="20" t="s">
        <v>73</v>
      </c>
      <c r="F171" s="39">
        <v>3022910.53</v>
      </c>
      <c r="G171" s="93">
        <v>3022865.53</v>
      </c>
      <c r="H171" s="46">
        <f t="shared" si="12"/>
        <v>45</v>
      </c>
    </row>
    <row r="172" spans="1:8" ht="15">
      <c r="A172" s="15" t="s">
        <v>48</v>
      </c>
      <c r="B172" s="4" t="s">
        <v>14</v>
      </c>
      <c r="C172" s="4" t="s">
        <v>208</v>
      </c>
      <c r="D172" s="20" t="s">
        <v>47</v>
      </c>
      <c r="E172" s="20" t="s">
        <v>49</v>
      </c>
      <c r="F172" s="39">
        <v>795700</v>
      </c>
      <c r="G172" s="93">
        <v>795654.21</v>
      </c>
      <c r="H172" s="46">
        <f t="shared" si="12"/>
        <v>45.79000000003725</v>
      </c>
    </row>
    <row r="173" spans="1:8" ht="107.25" customHeight="1">
      <c r="A173" s="21" t="s">
        <v>222</v>
      </c>
      <c r="B173" s="22" t="s">
        <v>14</v>
      </c>
      <c r="C173" s="22" t="s">
        <v>220</v>
      </c>
      <c r="D173" s="22" t="s">
        <v>32</v>
      </c>
      <c r="E173" s="22" t="s">
        <v>32</v>
      </c>
      <c r="F173" s="47">
        <f>F174</f>
        <v>2386099</v>
      </c>
      <c r="G173" s="47">
        <f>G174</f>
        <v>2386099</v>
      </c>
      <c r="H173" s="90">
        <f t="shared" si="12"/>
        <v>0</v>
      </c>
    </row>
    <row r="174" spans="1:8" ht="33.75" customHeight="1">
      <c r="A174" s="23" t="s">
        <v>154</v>
      </c>
      <c r="B174" s="3" t="s">
        <v>14</v>
      </c>
      <c r="C174" s="3" t="s">
        <v>220</v>
      </c>
      <c r="D174" s="3" t="s">
        <v>43</v>
      </c>
      <c r="E174" s="3" t="s">
        <v>32</v>
      </c>
      <c r="F174" s="48">
        <f>F176</f>
        <v>2386099</v>
      </c>
      <c r="G174" s="48">
        <f>G176</f>
        <v>2386099</v>
      </c>
      <c r="H174" s="46">
        <f t="shared" si="12"/>
        <v>0</v>
      </c>
    </row>
    <row r="175" spans="1:8" ht="33.75" customHeight="1">
      <c r="A175" s="15" t="s">
        <v>44</v>
      </c>
      <c r="B175" s="4" t="s">
        <v>14</v>
      </c>
      <c r="C175" s="4" t="s">
        <v>220</v>
      </c>
      <c r="D175" s="4" t="s">
        <v>45</v>
      </c>
      <c r="E175" s="4" t="s">
        <v>32</v>
      </c>
      <c r="F175" s="38">
        <f>F176</f>
        <v>2386099</v>
      </c>
      <c r="G175" s="38">
        <f>G176</f>
        <v>2386099</v>
      </c>
      <c r="H175" s="46">
        <f t="shared" si="12"/>
        <v>0</v>
      </c>
    </row>
    <row r="176" spans="1:8" ht="15">
      <c r="A176" s="17" t="s">
        <v>92</v>
      </c>
      <c r="B176" s="4" t="s">
        <v>14</v>
      </c>
      <c r="C176" s="4" t="s">
        <v>220</v>
      </c>
      <c r="D176" s="20" t="s">
        <v>47</v>
      </c>
      <c r="E176" s="20" t="s">
        <v>73</v>
      </c>
      <c r="F176" s="38">
        <v>2386099</v>
      </c>
      <c r="G176" s="49">
        <v>2386099</v>
      </c>
      <c r="H176" s="46">
        <f t="shared" si="12"/>
        <v>0</v>
      </c>
    </row>
    <row r="177" spans="1:8" ht="99.75">
      <c r="A177" s="18" t="s">
        <v>238</v>
      </c>
      <c r="B177" s="19" t="s">
        <v>14</v>
      </c>
      <c r="C177" s="19" t="s">
        <v>174</v>
      </c>
      <c r="D177" s="19" t="s">
        <v>32</v>
      </c>
      <c r="E177" s="19" t="s">
        <v>32</v>
      </c>
      <c r="F177" s="37">
        <f aca="true" t="shared" si="16" ref="F177:G180">F178</f>
        <v>3282810</v>
      </c>
      <c r="G177" s="37">
        <f t="shared" si="16"/>
        <v>3282810</v>
      </c>
      <c r="H177" s="90">
        <f t="shared" si="12"/>
        <v>0</v>
      </c>
    </row>
    <row r="178" spans="1:8" ht="79.5" customHeight="1">
      <c r="A178" s="51" t="s">
        <v>223</v>
      </c>
      <c r="B178" s="3" t="s">
        <v>14</v>
      </c>
      <c r="C178" s="3" t="s">
        <v>221</v>
      </c>
      <c r="D178" s="3" t="s">
        <v>32</v>
      </c>
      <c r="E178" s="3" t="s">
        <v>32</v>
      </c>
      <c r="F178" s="48">
        <f t="shared" si="16"/>
        <v>3282810</v>
      </c>
      <c r="G178" s="48">
        <f t="shared" si="16"/>
        <v>3282810</v>
      </c>
      <c r="H178" s="91">
        <f t="shared" si="12"/>
        <v>0</v>
      </c>
    </row>
    <row r="179" spans="1:8" ht="30">
      <c r="A179" s="17" t="s">
        <v>154</v>
      </c>
      <c r="B179" s="4" t="s">
        <v>14</v>
      </c>
      <c r="C179" s="4" t="s">
        <v>221</v>
      </c>
      <c r="D179" s="4" t="s">
        <v>43</v>
      </c>
      <c r="E179" s="4" t="s">
        <v>32</v>
      </c>
      <c r="F179" s="38">
        <f t="shared" si="16"/>
        <v>3282810</v>
      </c>
      <c r="G179" s="38">
        <f t="shared" si="16"/>
        <v>3282810</v>
      </c>
      <c r="H179" s="46">
        <f t="shared" si="12"/>
        <v>0</v>
      </c>
    </row>
    <row r="180" spans="1:8" ht="30">
      <c r="A180" s="15" t="s">
        <v>44</v>
      </c>
      <c r="B180" s="4" t="s">
        <v>14</v>
      </c>
      <c r="C180" s="4" t="s">
        <v>221</v>
      </c>
      <c r="D180" s="20" t="s">
        <v>45</v>
      </c>
      <c r="E180" s="4" t="s">
        <v>32</v>
      </c>
      <c r="F180" s="38">
        <f t="shared" si="16"/>
        <v>3282810</v>
      </c>
      <c r="G180" s="38">
        <f t="shared" si="16"/>
        <v>3282810</v>
      </c>
      <c r="H180" s="46">
        <f t="shared" si="12"/>
        <v>0</v>
      </c>
    </row>
    <row r="181" spans="1:8" ht="15">
      <c r="A181" s="17" t="s">
        <v>92</v>
      </c>
      <c r="B181" s="4" t="s">
        <v>14</v>
      </c>
      <c r="C181" s="4" t="s">
        <v>221</v>
      </c>
      <c r="D181" s="20" t="s">
        <v>47</v>
      </c>
      <c r="E181" s="20" t="s">
        <v>73</v>
      </c>
      <c r="F181" s="38">
        <v>3282810</v>
      </c>
      <c r="G181" s="49">
        <v>3282810</v>
      </c>
      <c r="H181" s="46">
        <f t="shared" si="12"/>
        <v>0</v>
      </c>
    </row>
    <row r="182" spans="1:8" ht="42.75">
      <c r="A182" s="18" t="s">
        <v>167</v>
      </c>
      <c r="B182" s="19" t="s">
        <v>14</v>
      </c>
      <c r="C182" s="19" t="s">
        <v>174</v>
      </c>
      <c r="D182" s="19" t="s">
        <v>32</v>
      </c>
      <c r="E182" s="19" t="s">
        <v>32</v>
      </c>
      <c r="F182" s="37">
        <f aca="true" t="shared" si="17" ref="F182:G185">F183</f>
        <v>168412.4</v>
      </c>
      <c r="G182" s="37">
        <f t="shared" si="17"/>
        <v>168412.4</v>
      </c>
      <c r="H182" s="90">
        <f t="shared" si="12"/>
        <v>0</v>
      </c>
    </row>
    <row r="183" spans="1:8" ht="90">
      <c r="A183" s="51" t="s">
        <v>223</v>
      </c>
      <c r="B183" s="3" t="s">
        <v>14</v>
      </c>
      <c r="C183" s="3" t="s">
        <v>280</v>
      </c>
      <c r="D183" s="3" t="s">
        <v>32</v>
      </c>
      <c r="E183" s="3" t="s">
        <v>32</v>
      </c>
      <c r="F183" s="38">
        <f t="shared" si="17"/>
        <v>168412.4</v>
      </c>
      <c r="G183" s="38">
        <f t="shared" si="17"/>
        <v>168412.4</v>
      </c>
      <c r="H183" s="46">
        <f t="shared" si="12"/>
        <v>0</v>
      </c>
    </row>
    <row r="184" spans="1:8" ht="30">
      <c r="A184" s="17" t="s">
        <v>154</v>
      </c>
      <c r="B184" s="3" t="s">
        <v>14</v>
      </c>
      <c r="C184" s="3" t="s">
        <v>280</v>
      </c>
      <c r="D184" s="4" t="s">
        <v>43</v>
      </c>
      <c r="E184" s="4" t="s">
        <v>32</v>
      </c>
      <c r="F184" s="38">
        <f t="shared" si="17"/>
        <v>168412.4</v>
      </c>
      <c r="G184" s="38">
        <f t="shared" si="17"/>
        <v>168412.4</v>
      </c>
      <c r="H184" s="46">
        <f t="shared" si="12"/>
        <v>0</v>
      </c>
    </row>
    <row r="185" spans="1:8" ht="30">
      <c r="A185" s="15" t="s">
        <v>44</v>
      </c>
      <c r="B185" s="3" t="s">
        <v>14</v>
      </c>
      <c r="C185" s="3" t="s">
        <v>280</v>
      </c>
      <c r="D185" s="20" t="s">
        <v>45</v>
      </c>
      <c r="E185" s="4" t="s">
        <v>32</v>
      </c>
      <c r="F185" s="38">
        <f t="shared" si="17"/>
        <v>168412.4</v>
      </c>
      <c r="G185" s="38">
        <f t="shared" si="17"/>
        <v>168412.4</v>
      </c>
      <c r="H185" s="46">
        <f t="shared" si="12"/>
        <v>0</v>
      </c>
    </row>
    <row r="186" spans="1:8" ht="15">
      <c r="A186" s="17" t="s">
        <v>92</v>
      </c>
      <c r="B186" s="4" t="s">
        <v>14</v>
      </c>
      <c r="C186" s="4" t="s">
        <v>280</v>
      </c>
      <c r="D186" s="20" t="s">
        <v>47</v>
      </c>
      <c r="E186" s="20" t="s">
        <v>73</v>
      </c>
      <c r="F186" s="38">
        <v>168412.4</v>
      </c>
      <c r="G186" s="49">
        <v>168412.4</v>
      </c>
      <c r="H186" s="46">
        <f t="shared" si="12"/>
        <v>0</v>
      </c>
    </row>
    <row r="187" spans="1:8" ht="99.75">
      <c r="A187" s="18" t="s">
        <v>238</v>
      </c>
      <c r="B187" s="19" t="s">
        <v>14</v>
      </c>
      <c r="C187" s="19" t="s">
        <v>174</v>
      </c>
      <c r="D187" s="19" t="s">
        <v>32</v>
      </c>
      <c r="E187" s="19" t="s">
        <v>32</v>
      </c>
      <c r="F187" s="37">
        <f aca="true" t="shared" si="18" ref="F187:G189">F188</f>
        <v>656688</v>
      </c>
      <c r="G187" s="37">
        <f t="shared" si="18"/>
        <v>646369</v>
      </c>
      <c r="H187" s="90">
        <f t="shared" si="12"/>
        <v>10319</v>
      </c>
    </row>
    <row r="188" spans="1:8" ht="80.25" customHeight="1">
      <c r="A188" s="51" t="s">
        <v>223</v>
      </c>
      <c r="B188" s="3" t="s">
        <v>14</v>
      </c>
      <c r="C188" s="3" t="s">
        <v>287</v>
      </c>
      <c r="D188" s="3" t="s">
        <v>32</v>
      </c>
      <c r="E188" s="3" t="s">
        <v>32</v>
      </c>
      <c r="F188" s="38">
        <f t="shared" si="18"/>
        <v>656688</v>
      </c>
      <c r="G188" s="38">
        <f t="shared" si="18"/>
        <v>646369</v>
      </c>
      <c r="H188" s="46">
        <f t="shared" si="12"/>
        <v>10319</v>
      </c>
    </row>
    <row r="189" spans="1:8" ht="30">
      <c r="A189" s="17" t="s">
        <v>154</v>
      </c>
      <c r="B189" s="3" t="s">
        <v>14</v>
      </c>
      <c r="C189" s="3" t="s">
        <v>287</v>
      </c>
      <c r="D189" s="20" t="s">
        <v>43</v>
      </c>
      <c r="E189" s="20" t="s">
        <v>32</v>
      </c>
      <c r="F189" s="38">
        <f t="shared" si="18"/>
        <v>656688</v>
      </c>
      <c r="G189" s="38">
        <f t="shared" si="18"/>
        <v>646369</v>
      </c>
      <c r="H189" s="46">
        <f t="shared" si="12"/>
        <v>10319</v>
      </c>
    </row>
    <row r="190" spans="1:8" ht="30">
      <c r="A190" s="15" t="s">
        <v>44</v>
      </c>
      <c r="B190" s="3" t="s">
        <v>14</v>
      </c>
      <c r="C190" s="3" t="s">
        <v>287</v>
      </c>
      <c r="D190" s="20" t="s">
        <v>45</v>
      </c>
      <c r="E190" s="20" t="s">
        <v>32</v>
      </c>
      <c r="F190" s="38">
        <f>F191</f>
        <v>656688</v>
      </c>
      <c r="G190" s="38">
        <f>G191</f>
        <v>646369</v>
      </c>
      <c r="H190" s="46">
        <f t="shared" si="12"/>
        <v>10319</v>
      </c>
    </row>
    <row r="191" spans="1:8" ht="15">
      <c r="A191" s="17" t="s">
        <v>92</v>
      </c>
      <c r="B191" s="4" t="s">
        <v>14</v>
      </c>
      <c r="C191" s="4" t="s">
        <v>287</v>
      </c>
      <c r="D191" s="20" t="s">
        <v>47</v>
      </c>
      <c r="E191" s="20" t="s">
        <v>73</v>
      </c>
      <c r="F191" s="38">
        <v>656688</v>
      </c>
      <c r="G191" s="38">
        <v>646369</v>
      </c>
      <c r="H191" s="46">
        <f t="shared" si="12"/>
        <v>10319</v>
      </c>
    </row>
    <row r="192" spans="1:8" ht="44.25" customHeight="1">
      <c r="A192" s="18" t="s">
        <v>167</v>
      </c>
      <c r="B192" s="19" t="s">
        <v>14</v>
      </c>
      <c r="C192" s="19" t="s">
        <v>174</v>
      </c>
      <c r="D192" s="19" t="s">
        <v>32</v>
      </c>
      <c r="E192" s="19" t="s">
        <v>32</v>
      </c>
      <c r="F192" s="58">
        <f aca="true" t="shared" si="19" ref="F192:G195">F193</f>
        <v>34589.6</v>
      </c>
      <c r="G192" s="58">
        <f t="shared" si="19"/>
        <v>34019.75</v>
      </c>
      <c r="H192" s="90">
        <f t="shared" si="12"/>
        <v>569.8499999999985</v>
      </c>
    </row>
    <row r="193" spans="1:8" ht="90">
      <c r="A193" s="51" t="s">
        <v>223</v>
      </c>
      <c r="B193" s="3" t="s">
        <v>14</v>
      </c>
      <c r="C193" s="3" t="s">
        <v>288</v>
      </c>
      <c r="D193" s="3" t="s">
        <v>32</v>
      </c>
      <c r="E193" s="3" t="s">
        <v>32</v>
      </c>
      <c r="F193" s="59">
        <f t="shared" si="19"/>
        <v>34589.6</v>
      </c>
      <c r="G193" s="59">
        <f t="shared" si="19"/>
        <v>34019.75</v>
      </c>
      <c r="H193" s="46">
        <f t="shared" si="12"/>
        <v>569.8499999999985</v>
      </c>
    </row>
    <row r="194" spans="1:8" ht="30">
      <c r="A194" s="17" t="s">
        <v>154</v>
      </c>
      <c r="B194" s="3" t="s">
        <v>14</v>
      </c>
      <c r="C194" s="3" t="s">
        <v>288</v>
      </c>
      <c r="D194" s="20" t="s">
        <v>43</v>
      </c>
      <c r="E194" s="20" t="s">
        <v>32</v>
      </c>
      <c r="F194" s="59">
        <f t="shared" si="19"/>
        <v>34589.6</v>
      </c>
      <c r="G194" s="59">
        <f t="shared" si="19"/>
        <v>34019.75</v>
      </c>
      <c r="H194" s="46">
        <f t="shared" si="12"/>
        <v>569.8499999999985</v>
      </c>
    </row>
    <row r="195" spans="1:8" ht="30">
      <c r="A195" s="15" t="s">
        <v>44</v>
      </c>
      <c r="B195" s="3" t="s">
        <v>14</v>
      </c>
      <c r="C195" s="3" t="s">
        <v>288</v>
      </c>
      <c r="D195" s="20" t="s">
        <v>45</v>
      </c>
      <c r="E195" s="20" t="s">
        <v>32</v>
      </c>
      <c r="F195" s="59">
        <f t="shared" si="19"/>
        <v>34589.6</v>
      </c>
      <c r="G195" s="59">
        <f t="shared" si="19"/>
        <v>34019.75</v>
      </c>
      <c r="H195" s="46">
        <f t="shared" si="12"/>
        <v>569.8499999999985</v>
      </c>
    </row>
    <row r="196" spans="1:8" ht="15">
      <c r="A196" s="17" t="s">
        <v>92</v>
      </c>
      <c r="B196" s="4" t="s">
        <v>14</v>
      </c>
      <c r="C196" s="4" t="s">
        <v>288</v>
      </c>
      <c r="D196" s="20" t="s">
        <v>47</v>
      </c>
      <c r="E196" s="20" t="s">
        <v>73</v>
      </c>
      <c r="F196" s="59">
        <v>34589.6</v>
      </c>
      <c r="G196" s="38">
        <v>34019.75</v>
      </c>
      <c r="H196" s="46">
        <f t="shared" si="12"/>
        <v>569.8499999999985</v>
      </c>
    </row>
    <row r="197" spans="1:8" ht="99.75">
      <c r="A197" s="18" t="s">
        <v>238</v>
      </c>
      <c r="B197" s="19" t="s">
        <v>14</v>
      </c>
      <c r="C197" s="19" t="s">
        <v>174</v>
      </c>
      <c r="D197" s="19" t="s">
        <v>32</v>
      </c>
      <c r="E197" s="19" t="s">
        <v>32</v>
      </c>
      <c r="F197" s="58">
        <f aca="true" t="shared" si="20" ref="F197:G200">F198</f>
        <v>2033502</v>
      </c>
      <c r="G197" s="58">
        <f t="shared" si="20"/>
        <v>2030248</v>
      </c>
      <c r="H197" s="90">
        <f t="shared" si="12"/>
        <v>3254</v>
      </c>
    </row>
    <row r="198" spans="1:8" ht="77.25" customHeight="1">
      <c r="A198" s="51" t="s">
        <v>223</v>
      </c>
      <c r="B198" s="3" t="s">
        <v>14</v>
      </c>
      <c r="C198" s="3" t="s">
        <v>285</v>
      </c>
      <c r="D198" s="3" t="s">
        <v>32</v>
      </c>
      <c r="E198" s="3" t="s">
        <v>32</v>
      </c>
      <c r="F198" s="60">
        <f t="shared" si="20"/>
        <v>2033502</v>
      </c>
      <c r="G198" s="60">
        <f t="shared" si="20"/>
        <v>2030248</v>
      </c>
      <c r="H198" s="46">
        <f t="shared" si="12"/>
        <v>3254</v>
      </c>
    </row>
    <row r="199" spans="1:8" ht="30">
      <c r="A199" s="17" t="s">
        <v>154</v>
      </c>
      <c r="B199" s="3" t="s">
        <v>14</v>
      </c>
      <c r="C199" s="3" t="s">
        <v>285</v>
      </c>
      <c r="D199" s="20" t="s">
        <v>43</v>
      </c>
      <c r="E199" s="20" t="s">
        <v>32</v>
      </c>
      <c r="F199" s="59">
        <f t="shared" si="20"/>
        <v>2033502</v>
      </c>
      <c r="G199" s="59">
        <f t="shared" si="20"/>
        <v>2030248</v>
      </c>
      <c r="H199" s="46">
        <f t="shared" si="12"/>
        <v>3254</v>
      </c>
    </row>
    <row r="200" spans="1:8" ht="30">
      <c r="A200" s="15" t="s">
        <v>44</v>
      </c>
      <c r="B200" s="3" t="s">
        <v>14</v>
      </c>
      <c r="C200" s="3" t="s">
        <v>285</v>
      </c>
      <c r="D200" s="20" t="s">
        <v>45</v>
      </c>
      <c r="E200" s="20" t="s">
        <v>32</v>
      </c>
      <c r="F200" s="59">
        <f t="shared" si="20"/>
        <v>2033502</v>
      </c>
      <c r="G200" s="59">
        <f t="shared" si="20"/>
        <v>2030248</v>
      </c>
      <c r="H200" s="46">
        <f t="shared" si="12"/>
        <v>3254</v>
      </c>
    </row>
    <row r="201" spans="1:8" ht="15">
      <c r="A201" s="17" t="s">
        <v>92</v>
      </c>
      <c r="B201" s="4" t="s">
        <v>14</v>
      </c>
      <c r="C201" s="4" t="s">
        <v>285</v>
      </c>
      <c r="D201" s="20" t="s">
        <v>47</v>
      </c>
      <c r="E201" s="20" t="s">
        <v>73</v>
      </c>
      <c r="F201" s="59">
        <v>2033502</v>
      </c>
      <c r="G201" s="59">
        <v>2030248</v>
      </c>
      <c r="H201" s="46">
        <f t="shared" si="12"/>
        <v>3254</v>
      </c>
    </row>
    <row r="202" spans="1:8" ht="42.75">
      <c r="A202" s="18" t="s">
        <v>167</v>
      </c>
      <c r="B202" s="19" t="s">
        <v>14</v>
      </c>
      <c r="C202" s="19" t="s">
        <v>174</v>
      </c>
      <c r="D202" s="19" t="s">
        <v>32</v>
      </c>
      <c r="E202" s="19" t="s">
        <v>32</v>
      </c>
      <c r="F202" s="58">
        <f aca="true" t="shared" si="21" ref="F202:G205">F203</f>
        <v>107498</v>
      </c>
      <c r="G202" s="58">
        <f t="shared" si="21"/>
        <v>106855.78</v>
      </c>
      <c r="H202" s="90">
        <f t="shared" si="12"/>
        <v>642.2200000000012</v>
      </c>
    </row>
    <row r="203" spans="1:8" ht="90">
      <c r="A203" s="51" t="s">
        <v>223</v>
      </c>
      <c r="B203" s="3" t="s">
        <v>14</v>
      </c>
      <c r="C203" s="3" t="s">
        <v>286</v>
      </c>
      <c r="D203" s="3" t="s">
        <v>32</v>
      </c>
      <c r="E203" s="3" t="s">
        <v>32</v>
      </c>
      <c r="F203" s="60">
        <f t="shared" si="21"/>
        <v>107498</v>
      </c>
      <c r="G203" s="60">
        <f t="shared" si="21"/>
        <v>106855.78</v>
      </c>
      <c r="H203" s="46">
        <f t="shared" si="12"/>
        <v>642.2200000000012</v>
      </c>
    </row>
    <row r="204" spans="1:8" ht="30">
      <c r="A204" s="17" t="s">
        <v>154</v>
      </c>
      <c r="B204" s="3" t="s">
        <v>14</v>
      </c>
      <c r="C204" s="3" t="s">
        <v>286</v>
      </c>
      <c r="D204" s="20" t="s">
        <v>43</v>
      </c>
      <c r="E204" s="20" t="s">
        <v>32</v>
      </c>
      <c r="F204" s="59">
        <f t="shared" si="21"/>
        <v>107498</v>
      </c>
      <c r="G204" s="59">
        <f t="shared" si="21"/>
        <v>106855.78</v>
      </c>
      <c r="H204" s="46">
        <f t="shared" si="12"/>
        <v>642.2200000000012</v>
      </c>
    </row>
    <row r="205" spans="1:8" ht="30">
      <c r="A205" s="15" t="s">
        <v>44</v>
      </c>
      <c r="B205" s="3" t="s">
        <v>14</v>
      </c>
      <c r="C205" s="3" t="s">
        <v>286</v>
      </c>
      <c r="D205" s="20" t="s">
        <v>45</v>
      </c>
      <c r="E205" s="20" t="s">
        <v>32</v>
      </c>
      <c r="F205" s="59">
        <f t="shared" si="21"/>
        <v>107498</v>
      </c>
      <c r="G205" s="59">
        <f t="shared" si="21"/>
        <v>106855.78</v>
      </c>
      <c r="H205" s="46">
        <f t="shared" si="12"/>
        <v>642.2200000000012</v>
      </c>
    </row>
    <row r="206" spans="1:8" ht="15">
      <c r="A206" s="17" t="s">
        <v>92</v>
      </c>
      <c r="B206" s="4" t="s">
        <v>14</v>
      </c>
      <c r="C206" s="4" t="s">
        <v>286</v>
      </c>
      <c r="D206" s="20" t="s">
        <v>47</v>
      </c>
      <c r="E206" s="20" t="s">
        <v>73</v>
      </c>
      <c r="F206" s="59">
        <v>107498</v>
      </c>
      <c r="G206" s="49">
        <v>106855.78</v>
      </c>
      <c r="H206" s="46">
        <f t="shared" si="12"/>
        <v>642.2200000000012</v>
      </c>
    </row>
    <row r="207" spans="1:8" ht="28.5">
      <c r="A207" s="18" t="s">
        <v>93</v>
      </c>
      <c r="B207" s="19" t="s">
        <v>15</v>
      </c>
      <c r="C207" s="19" t="s">
        <v>174</v>
      </c>
      <c r="D207" s="19" t="s">
        <v>32</v>
      </c>
      <c r="E207" s="19" t="s">
        <v>32</v>
      </c>
      <c r="F207" s="37">
        <f>F208+F215</f>
        <v>2471223.87</v>
      </c>
      <c r="G207" s="37">
        <f>G208+G215</f>
        <v>616644.6</v>
      </c>
      <c r="H207" s="90">
        <f t="shared" si="12"/>
        <v>1854579.27</v>
      </c>
    </row>
    <row r="208" spans="1:8" ht="85.5">
      <c r="A208" s="18" t="s">
        <v>239</v>
      </c>
      <c r="B208" s="19" t="s">
        <v>15</v>
      </c>
      <c r="C208" s="19" t="s">
        <v>174</v>
      </c>
      <c r="D208" s="19" t="s">
        <v>32</v>
      </c>
      <c r="E208" s="19" t="s">
        <v>32</v>
      </c>
      <c r="F208" s="37">
        <f>F209</f>
        <v>2411223.87</v>
      </c>
      <c r="G208" s="37">
        <f>G209</f>
        <v>556644.6</v>
      </c>
      <c r="H208" s="90">
        <f t="shared" si="12"/>
        <v>1854579.27</v>
      </c>
    </row>
    <row r="209" spans="1:8" ht="32.25" customHeight="1">
      <c r="A209" s="23" t="s">
        <v>94</v>
      </c>
      <c r="B209" s="3" t="s">
        <v>15</v>
      </c>
      <c r="C209" s="3" t="s">
        <v>174</v>
      </c>
      <c r="D209" s="3" t="s">
        <v>32</v>
      </c>
      <c r="E209" s="3" t="s">
        <v>32</v>
      </c>
      <c r="F209" s="48">
        <f aca="true" t="shared" si="22" ref="F209:G213">F210</f>
        <v>2411223.87</v>
      </c>
      <c r="G209" s="48">
        <f t="shared" si="22"/>
        <v>556644.6</v>
      </c>
      <c r="H209" s="91">
        <f t="shared" si="12"/>
        <v>1854579.27</v>
      </c>
    </row>
    <row r="210" spans="1:8" ht="30">
      <c r="A210" s="15" t="s">
        <v>95</v>
      </c>
      <c r="B210" s="4" t="s">
        <v>15</v>
      </c>
      <c r="C210" s="4" t="s">
        <v>180</v>
      </c>
      <c r="D210" s="4" t="s">
        <v>32</v>
      </c>
      <c r="E210" s="4" t="s">
        <v>32</v>
      </c>
      <c r="F210" s="38">
        <f t="shared" si="22"/>
        <v>2411223.87</v>
      </c>
      <c r="G210" s="38">
        <f t="shared" si="22"/>
        <v>556644.6</v>
      </c>
      <c r="H210" s="46">
        <f t="shared" si="12"/>
        <v>1854579.27</v>
      </c>
    </row>
    <row r="211" spans="1:8" ht="30">
      <c r="A211" s="17" t="s">
        <v>154</v>
      </c>
      <c r="B211" s="4" t="s">
        <v>15</v>
      </c>
      <c r="C211" s="4" t="s">
        <v>180</v>
      </c>
      <c r="D211" s="4" t="s">
        <v>43</v>
      </c>
      <c r="E211" s="4" t="s">
        <v>32</v>
      </c>
      <c r="F211" s="38">
        <f t="shared" si="22"/>
        <v>2411223.87</v>
      </c>
      <c r="G211" s="38">
        <f t="shared" si="22"/>
        <v>556644.6</v>
      </c>
      <c r="H211" s="46">
        <f t="shared" si="12"/>
        <v>1854579.27</v>
      </c>
    </row>
    <row r="212" spans="1:8" ht="30">
      <c r="A212" s="15" t="s">
        <v>44</v>
      </c>
      <c r="B212" s="4" t="s">
        <v>15</v>
      </c>
      <c r="C212" s="4" t="s">
        <v>180</v>
      </c>
      <c r="D212" s="4" t="s">
        <v>45</v>
      </c>
      <c r="E212" s="4" t="s">
        <v>32</v>
      </c>
      <c r="F212" s="38">
        <f t="shared" si="22"/>
        <v>2411223.87</v>
      </c>
      <c r="G212" s="38">
        <f t="shared" si="22"/>
        <v>556644.6</v>
      </c>
      <c r="H212" s="46">
        <f t="shared" si="12"/>
        <v>1854579.27</v>
      </c>
    </row>
    <row r="213" spans="1:8" ht="30">
      <c r="A213" s="15" t="s">
        <v>46</v>
      </c>
      <c r="B213" s="4" t="s">
        <v>15</v>
      </c>
      <c r="C213" s="4" t="s">
        <v>180</v>
      </c>
      <c r="D213" s="4" t="s">
        <v>47</v>
      </c>
      <c r="E213" s="4" t="s">
        <v>32</v>
      </c>
      <c r="F213" s="38">
        <f t="shared" si="22"/>
        <v>2411223.87</v>
      </c>
      <c r="G213" s="38">
        <f t="shared" si="22"/>
        <v>556644.6</v>
      </c>
      <c r="H213" s="46">
        <f t="shared" si="12"/>
        <v>1854579.27</v>
      </c>
    </row>
    <row r="214" spans="1:8" ht="15">
      <c r="A214" s="15" t="s">
        <v>48</v>
      </c>
      <c r="B214" s="4" t="s">
        <v>15</v>
      </c>
      <c r="C214" s="4" t="s">
        <v>180</v>
      </c>
      <c r="D214" s="4" t="s">
        <v>47</v>
      </c>
      <c r="E214" s="4" t="s">
        <v>49</v>
      </c>
      <c r="F214" s="38">
        <v>2411223.87</v>
      </c>
      <c r="G214" s="49">
        <v>556644.6</v>
      </c>
      <c r="H214" s="46">
        <f t="shared" si="12"/>
        <v>1854579.27</v>
      </c>
    </row>
    <row r="215" spans="1:8" ht="57">
      <c r="A215" s="18" t="s">
        <v>240</v>
      </c>
      <c r="B215" s="19" t="s">
        <v>15</v>
      </c>
      <c r="C215" s="19" t="s">
        <v>241</v>
      </c>
      <c r="D215" s="19" t="s">
        <v>32</v>
      </c>
      <c r="E215" s="19" t="s">
        <v>32</v>
      </c>
      <c r="F215" s="37">
        <f aca="true" t="shared" si="23" ref="F215:G218">F216</f>
        <v>60000</v>
      </c>
      <c r="G215" s="37">
        <f t="shared" si="23"/>
        <v>60000</v>
      </c>
      <c r="H215" s="90">
        <f t="shared" si="12"/>
        <v>0</v>
      </c>
    </row>
    <row r="216" spans="1:8" ht="135">
      <c r="A216" s="52" t="s">
        <v>242</v>
      </c>
      <c r="B216" s="3" t="s">
        <v>15</v>
      </c>
      <c r="C216" s="3" t="s">
        <v>190</v>
      </c>
      <c r="D216" s="3" t="s">
        <v>32</v>
      </c>
      <c r="E216" s="3" t="s">
        <v>32</v>
      </c>
      <c r="F216" s="37">
        <f t="shared" si="23"/>
        <v>60000</v>
      </c>
      <c r="G216" s="37">
        <f t="shared" si="23"/>
        <v>60000</v>
      </c>
      <c r="H216" s="90">
        <f aca="true" t="shared" si="24" ref="H216:H279">F216-G216</f>
        <v>0</v>
      </c>
    </row>
    <row r="217" spans="1:8" ht="15">
      <c r="A217" s="17" t="s">
        <v>159</v>
      </c>
      <c r="B217" s="3" t="s">
        <v>15</v>
      </c>
      <c r="C217" s="3" t="s">
        <v>190</v>
      </c>
      <c r="D217" s="3" t="s">
        <v>85</v>
      </c>
      <c r="E217" s="3" t="s">
        <v>32</v>
      </c>
      <c r="F217" s="48">
        <f t="shared" si="23"/>
        <v>60000</v>
      </c>
      <c r="G217" s="48">
        <f t="shared" si="23"/>
        <v>60000</v>
      </c>
      <c r="H217" s="91">
        <f t="shared" si="24"/>
        <v>0</v>
      </c>
    </row>
    <row r="218" spans="1:8" ht="15">
      <c r="A218" s="17" t="s">
        <v>86</v>
      </c>
      <c r="B218" s="4" t="s">
        <v>15</v>
      </c>
      <c r="C218" s="4" t="s">
        <v>190</v>
      </c>
      <c r="D218" s="4" t="s">
        <v>87</v>
      </c>
      <c r="E218" s="3" t="s">
        <v>32</v>
      </c>
      <c r="F218" s="48">
        <f t="shared" si="23"/>
        <v>60000</v>
      </c>
      <c r="G218" s="48">
        <f t="shared" si="23"/>
        <v>60000</v>
      </c>
      <c r="H218" s="91">
        <f t="shared" si="24"/>
        <v>0</v>
      </c>
    </row>
    <row r="219" spans="1:8" ht="30">
      <c r="A219" s="15" t="s">
        <v>120</v>
      </c>
      <c r="B219" s="4" t="s">
        <v>15</v>
      </c>
      <c r="C219" s="4" t="s">
        <v>190</v>
      </c>
      <c r="D219" s="4" t="s">
        <v>87</v>
      </c>
      <c r="E219" s="4" t="s">
        <v>88</v>
      </c>
      <c r="F219" s="38">
        <v>60000</v>
      </c>
      <c r="G219" s="49">
        <v>60000</v>
      </c>
      <c r="H219" s="46">
        <f t="shared" si="24"/>
        <v>0</v>
      </c>
    </row>
    <row r="220" spans="1:8" ht="25.5">
      <c r="A220" s="25" t="s">
        <v>96</v>
      </c>
      <c r="B220" s="26" t="s">
        <v>16</v>
      </c>
      <c r="C220" s="26" t="s">
        <v>173</v>
      </c>
      <c r="D220" s="26" t="s">
        <v>32</v>
      </c>
      <c r="E220" s="26" t="s">
        <v>32</v>
      </c>
      <c r="F220" s="36">
        <f>F221+F243+F230</f>
        <v>6645497.82</v>
      </c>
      <c r="G220" s="36">
        <f>G221+G243+G230</f>
        <v>4736116.33</v>
      </c>
      <c r="H220" s="90">
        <f t="shared" si="24"/>
        <v>1909381.4900000002</v>
      </c>
    </row>
    <row r="221" spans="1:8" ht="15">
      <c r="A221" s="25" t="s">
        <v>253</v>
      </c>
      <c r="B221" s="26" t="s">
        <v>17</v>
      </c>
      <c r="C221" s="26" t="s">
        <v>173</v>
      </c>
      <c r="D221" s="26" t="s">
        <v>32</v>
      </c>
      <c r="E221" s="26" t="s">
        <v>32</v>
      </c>
      <c r="F221" s="36">
        <f>F222</f>
        <v>799207.03</v>
      </c>
      <c r="G221" s="36">
        <f>G222</f>
        <v>799207.03</v>
      </c>
      <c r="H221" s="90">
        <f t="shared" si="24"/>
        <v>0</v>
      </c>
    </row>
    <row r="222" spans="1:8" ht="99.75">
      <c r="A222" s="53" t="s">
        <v>254</v>
      </c>
      <c r="B222" s="26" t="s">
        <v>17</v>
      </c>
      <c r="C222" s="26" t="s">
        <v>174</v>
      </c>
      <c r="D222" s="26" t="s">
        <v>32</v>
      </c>
      <c r="E222" s="19" t="s">
        <v>32</v>
      </c>
      <c r="F222" s="36">
        <f>F227+F223</f>
        <v>799207.03</v>
      </c>
      <c r="G222" s="36">
        <f>G227+G223</f>
        <v>799207.03</v>
      </c>
      <c r="H222" s="90">
        <f t="shared" si="24"/>
        <v>0</v>
      </c>
    </row>
    <row r="223" spans="1:8" ht="75">
      <c r="A223" s="23" t="s">
        <v>139</v>
      </c>
      <c r="B223" s="3" t="s">
        <v>17</v>
      </c>
      <c r="C223" s="3" t="s">
        <v>174</v>
      </c>
      <c r="D223" s="3" t="s">
        <v>32</v>
      </c>
      <c r="E223" s="3" t="s">
        <v>32</v>
      </c>
      <c r="F223" s="36">
        <f aca="true" t="shared" si="25" ref="F223:G225">F224</f>
        <v>574812.53</v>
      </c>
      <c r="G223" s="36">
        <f t="shared" si="25"/>
        <v>574812.53</v>
      </c>
      <c r="H223" s="90">
        <f t="shared" si="24"/>
        <v>0</v>
      </c>
    </row>
    <row r="224" spans="1:8" ht="30">
      <c r="A224" s="17" t="s">
        <v>154</v>
      </c>
      <c r="B224" s="3" t="s">
        <v>17</v>
      </c>
      <c r="C224" s="3" t="s">
        <v>174</v>
      </c>
      <c r="D224" s="3" t="s">
        <v>43</v>
      </c>
      <c r="E224" s="3" t="s">
        <v>32</v>
      </c>
      <c r="F224" s="48">
        <f t="shared" si="25"/>
        <v>574812.53</v>
      </c>
      <c r="G224" s="48">
        <f t="shared" si="25"/>
        <v>574812.53</v>
      </c>
      <c r="H224" s="91">
        <f t="shared" si="24"/>
        <v>0</v>
      </c>
    </row>
    <row r="225" spans="1:8" ht="45">
      <c r="A225" s="15" t="s">
        <v>140</v>
      </c>
      <c r="B225" s="4" t="s">
        <v>17</v>
      </c>
      <c r="C225" s="4" t="s">
        <v>174</v>
      </c>
      <c r="D225" s="4" t="s">
        <v>47</v>
      </c>
      <c r="E225" s="4" t="s">
        <v>32</v>
      </c>
      <c r="F225" s="38">
        <f t="shared" si="25"/>
        <v>574812.53</v>
      </c>
      <c r="G225" s="38">
        <f t="shared" si="25"/>
        <v>574812.53</v>
      </c>
      <c r="H225" s="46">
        <f t="shared" si="24"/>
        <v>0</v>
      </c>
    </row>
    <row r="226" spans="1:8" ht="15">
      <c r="A226" s="74" t="s">
        <v>92</v>
      </c>
      <c r="B226" s="4" t="s">
        <v>17</v>
      </c>
      <c r="C226" s="4" t="s">
        <v>192</v>
      </c>
      <c r="D226" s="4" t="s">
        <v>47</v>
      </c>
      <c r="E226" s="4" t="s">
        <v>73</v>
      </c>
      <c r="F226" s="38">
        <v>574812.53</v>
      </c>
      <c r="G226" s="38">
        <v>574812.53</v>
      </c>
      <c r="H226" s="46">
        <f t="shared" si="24"/>
        <v>0</v>
      </c>
    </row>
    <row r="227" spans="1:8" ht="76.5" customHeight="1">
      <c r="A227" s="23" t="s">
        <v>134</v>
      </c>
      <c r="B227" s="3" t="s">
        <v>17</v>
      </c>
      <c r="C227" s="3" t="s">
        <v>174</v>
      </c>
      <c r="D227" s="3" t="s">
        <v>138</v>
      </c>
      <c r="E227" s="3" t="s">
        <v>32</v>
      </c>
      <c r="F227" s="48">
        <f>F228</f>
        <v>224394.5</v>
      </c>
      <c r="G227" s="48">
        <f>G228</f>
        <v>224394.5</v>
      </c>
      <c r="H227" s="46">
        <f t="shared" si="24"/>
        <v>0</v>
      </c>
    </row>
    <row r="228" spans="1:8" ht="45">
      <c r="A228" s="61" t="s">
        <v>293</v>
      </c>
      <c r="B228" s="3" t="s">
        <v>17</v>
      </c>
      <c r="C228" s="3" t="s">
        <v>191</v>
      </c>
      <c r="D228" s="3" t="s">
        <v>138</v>
      </c>
      <c r="E228" s="3" t="s">
        <v>32</v>
      </c>
      <c r="F228" s="48">
        <f>F229</f>
        <v>224394.5</v>
      </c>
      <c r="G228" s="48">
        <f>G229</f>
        <v>224394.5</v>
      </c>
      <c r="H228" s="46">
        <f t="shared" si="24"/>
        <v>0</v>
      </c>
    </row>
    <row r="229" spans="1:8" ht="60">
      <c r="A229" s="15" t="s">
        <v>122</v>
      </c>
      <c r="B229" s="4" t="s">
        <v>17</v>
      </c>
      <c r="C229" s="4" t="s">
        <v>191</v>
      </c>
      <c r="D229" s="4" t="s">
        <v>289</v>
      </c>
      <c r="E229" s="4" t="s">
        <v>70</v>
      </c>
      <c r="F229" s="38">
        <v>224394.5</v>
      </c>
      <c r="G229" s="49">
        <v>224394.5</v>
      </c>
      <c r="H229" s="46">
        <f t="shared" si="24"/>
        <v>0</v>
      </c>
    </row>
    <row r="230" spans="1:8" ht="15">
      <c r="A230" s="25" t="s">
        <v>255</v>
      </c>
      <c r="B230" s="19" t="s">
        <v>18</v>
      </c>
      <c r="C230" s="26" t="s">
        <v>173</v>
      </c>
      <c r="D230" s="26" t="s">
        <v>32</v>
      </c>
      <c r="E230" s="19" t="s">
        <v>32</v>
      </c>
      <c r="F230" s="37">
        <f>F231</f>
        <v>1042534.14</v>
      </c>
      <c r="G230" s="37">
        <f>G231</f>
        <v>0</v>
      </c>
      <c r="H230" s="90">
        <f t="shared" si="24"/>
        <v>1042534.14</v>
      </c>
    </row>
    <row r="231" spans="1:8" ht="114">
      <c r="A231" s="18" t="s">
        <v>256</v>
      </c>
      <c r="B231" s="19" t="s">
        <v>18</v>
      </c>
      <c r="C231" s="19" t="s">
        <v>257</v>
      </c>
      <c r="D231" s="19" t="s">
        <v>32</v>
      </c>
      <c r="E231" s="19" t="s">
        <v>32</v>
      </c>
      <c r="F231" s="37">
        <f>F232</f>
        <v>1042534.14</v>
      </c>
      <c r="G231" s="37">
        <f>G232</f>
        <v>0</v>
      </c>
      <c r="H231" s="90">
        <f t="shared" si="24"/>
        <v>1042534.14</v>
      </c>
    </row>
    <row r="232" spans="1:8" ht="75">
      <c r="A232" s="23" t="s">
        <v>147</v>
      </c>
      <c r="B232" s="3" t="s">
        <v>18</v>
      </c>
      <c r="C232" s="3" t="s">
        <v>205</v>
      </c>
      <c r="D232" s="3" t="s">
        <v>32</v>
      </c>
      <c r="E232" s="3" t="s">
        <v>32</v>
      </c>
      <c r="F232" s="48">
        <f>F233+F238</f>
        <v>1042534.14</v>
      </c>
      <c r="G232" s="48">
        <f>G233+G238</f>
        <v>0</v>
      </c>
      <c r="H232" s="91">
        <f t="shared" si="24"/>
        <v>1042534.14</v>
      </c>
    </row>
    <row r="233" spans="1:8" ht="45">
      <c r="A233" s="28" t="s">
        <v>292</v>
      </c>
      <c r="B233" s="4" t="s">
        <v>18</v>
      </c>
      <c r="C233" s="4" t="s">
        <v>206</v>
      </c>
      <c r="D233" s="4" t="s">
        <v>32</v>
      </c>
      <c r="E233" s="4" t="s">
        <v>32</v>
      </c>
      <c r="F233" s="48">
        <f>F234</f>
        <v>178184.14</v>
      </c>
      <c r="G233" s="48">
        <f>G234</f>
        <v>0</v>
      </c>
      <c r="H233" s="91">
        <f t="shared" si="24"/>
        <v>178184.14</v>
      </c>
    </row>
    <row r="234" spans="1:8" ht="33" customHeight="1">
      <c r="A234" s="23" t="s">
        <v>154</v>
      </c>
      <c r="B234" s="4" t="s">
        <v>18</v>
      </c>
      <c r="C234" s="4" t="s">
        <v>206</v>
      </c>
      <c r="D234" s="4" t="s">
        <v>43</v>
      </c>
      <c r="E234" s="4" t="s">
        <v>32</v>
      </c>
      <c r="F234" s="38">
        <f aca="true" t="shared" si="26" ref="F234:G236">F235</f>
        <v>178184.14</v>
      </c>
      <c r="G234" s="38">
        <f t="shared" si="26"/>
        <v>0</v>
      </c>
      <c r="H234" s="46">
        <f t="shared" si="24"/>
        <v>178184.14</v>
      </c>
    </row>
    <row r="235" spans="1:8" ht="30">
      <c r="A235" s="15" t="s">
        <v>44</v>
      </c>
      <c r="B235" s="4" t="s">
        <v>18</v>
      </c>
      <c r="C235" s="4" t="s">
        <v>206</v>
      </c>
      <c r="D235" s="4" t="s">
        <v>45</v>
      </c>
      <c r="E235" s="4" t="s">
        <v>32</v>
      </c>
      <c r="F235" s="38">
        <f t="shared" si="26"/>
        <v>178184.14</v>
      </c>
      <c r="G235" s="38">
        <f t="shared" si="26"/>
        <v>0</v>
      </c>
      <c r="H235" s="46">
        <f t="shared" si="24"/>
        <v>178184.14</v>
      </c>
    </row>
    <row r="236" spans="1:8" ht="30">
      <c r="A236" s="15" t="s">
        <v>46</v>
      </c>
      <c r="B236" s="4" t="s">
        <v>18</v>
      </c>
      <c r="C236" s="4" t="s">
        <v>206</v>
      </c>
      <c r="D236" s="4" t="s">
        <v>47</v>
      </c>
      <c r="E236" s="4" t="s">
        <v>32</v>
      </c>
      <c r="F236" s="38">
        <f t="shared" si="26"/>
        <v>178184.14</v>
      </c>
      <c r="G236" s="38">
        <f t="shared" si="26"/>
        <v>0</v>
      </c>
      <c r="H236" s="46">
        <f t="shared" si="24"/>
        <v>178184.14</v>
      </c>
    </row>
    <row r="237" spans="1:8" ht="15">
      <c r="A237" s="15" t="s">
        <v>92</v>
      </c>
      <c r="B237" s="4" t="s">
        <v>18</v>
      </c>
      <c r="C237" s="4" t="s">
        <v>206</v>
      </c>
      <c r="D237" s="4" t="s">
        <v>47</v>
      </c>
      <c r="E237" s="4" t="s">
        <v>73</v>
      </c>
      <c r="F237" s="38">
        <v>178184.14</v>
      </c>
      <c r="G237" s="38">
        <v>0</v>
      </c>
      <c r="H237" s="46">
        <f t="shared" si="24"/>
        <v>178184.14</v>
      </c>
    </row>
    <row r="238" spans="1:8" ht="189">
      <c r="A238" s="70" t="s">
        <v>290</v>
      </c>
      <c r="B238" s="3" t="s">
        <v>18</v>
      </c>
      <c r="C238" s="3" t="s">
        <v>291</v>
      </c>
      <c r="D238" s="3" t="s">
        <v>32</v>
      </c>
      <c r="E238" s="3" t="s">
        <v>32</v>
      </c>
      <c r="F238" s="48">
        <f aca="true" t="shared" si="27" ref="F238:G241">F239</f>
        <v>864350</v>
      </c>
      <c r="G238" s="48">
        <f t="shared" si="27"/>
        <v>0</v>
      </c>
      <c r="H238" s="91">
        <f t="shared" si="24"/>
        <v>864350</v>
      </c>
    </row>
    <row r="239" spans="1:8" ht="30.75" customHeight="1">
      <c r="A239" s="23" t="s">
        <v>154</v>
      </c>
      <c r="B239" s="3" t="s">
        <v>18</v>
      </c>
      <c r="C239" s="3" t="s">
        <v>291</v>
      </c>
      <c r="D239" s="3" t="s">
        <v>43</v>
      </c>
      <c r="E239" s="3" t="s">
        <v>32</v>
      </c>
      <c r="F239" s="48">
        <f t="shared" si="27"/>
        <v>864350</v>
      </c>
      <c r="G239" s="48">
        <f t="shared" si="27"/>
        <v>0</v>
      </c>
      <c r="H239" s="91">
        <f t="shared" si="24"/>
        <v>864350</v>
      </c>
    </row>
    <row r="240" spans="1:8" ht="30">
      <c r="A240" s="15" t="s">
        <v>44</v>
      </c>
      <c r="B240" s="4" t="s">
        <v>18</v>
      </c>
      <c r="C240" s="4" t="s">
        <v>291</v>
      </c>
      <c r="D240" s="4" t="s">
        <v>45</v>
      </c>
      <c r="E240" s="4" t="s">
        <v>32</v>
      </c>
      <c r="F240" s="38">
        <f t="shared" si="27"/>
        <v>864350</v>
      </c>
      <c r="G240" s="38">
        <f t="shared" si="27"/>
        <v>0</v>
      </c>
      <c r="H240" s="46">
        <f t="shared" si="24"/>
        <v>864350</v>
      </c>
    </row>
    <row r="241" spans="1:8" ht="30">
      <c r="A241" s="15" t="s">
        <v>46</v>
      </c>
      <c r="B241" s="4" t="s">
        <v>18</v>
      </c>
      <c r="C241" s="4" t="s">
        <v>291</v>
      </c>
      <c r="D241" s="4" t="s">
        <v>47</v>
      </c>
      <c r="E241" s="4" t="s">
        <v>32</v>
      </c>
      <c r="F241" s="38">
        <f t="shared" si="27"/>
        <v>864350</v>
      </c>
      <c r="G241" s="38">
        <f t="shared" si="27"/>
        <v>0</v>
      </c>
      <c r="H241" s="46">
        <f t="shared" si="24"/>
        <v>864350</v>
      </c>
    </row>
    <row r="242" spans="1:8" ht="15">
      <c r="A242" s="15" t="s">
        <v>92</v>
      </c>
      <c r="B242" s="4" t="s">
        <v>18</v>
      </c>
      <c r="C242" s="4" t="s">
        <v>291</v>
      </c>
      <c r="D242" s="4" t="s">
        <v>47</v>
      </c>
      <c r="E242" s="4" t="s">
        <v>73</v>
      </c>
      <c r="F242" s="38">
        <v>864350</v>
      </c>
      <c r="G242" s="38">
        <v>0</v>
      </c>
      <c r="H242" s="46">
        <f t="shared" si="24"/>
        <v>864350</v>
      </c>
    </row>
    <row r="243" spans="1:8" ht="15">
      <c r="A243" s="55" t="s">
        <v>258</v>
      </c>
      <c r="B243" s="22" t="s">
        <v>19</v>
      </c>
      <c r="C243" s="26" t="s">
        <v>173</v>
      </c>
      <c r="D243" s="26" t="s">
        <v>32</v>
      </c>
      <c r="E243" s="19" t="s">
        <v>32</v>
      </c>
      <c r="F243" s="37">
        <f>F244</f>
        <v>4803756.65</v>
      </c>
      <c r="G243" s="37">
        <f>G244</f>
        <v>3936909.3</v>
      </c>
      <c r="H243" s="90">
        <f t="shared" si="24"/>
        <v>866847.3500000006</v>
      </c>
    </row>
    <row r="244" spans="1:8" ht="100.5">
      <c r="A244" s="56" t="s">
        <v>259</v>
      </c>
      <c r="B244" s="19" t="s">
        <v>19</v>
      </c>
      <c r="C244" s="19" t="s">
        <v>260</v>
      </c>
      <c r="D244" s="19" t="s">
        <v>32</v>
      </c>
      <c r="E244" s="19" t="s">
        <v>32</v>
      </c>
      <c r="F244" s="37">
        <f>F245</f>
        <v>4803756.65</v>
      </c>
      <c r="G244" s="37">
        <f>G245</f>
        <v>3936909.3</v>
      </c>
      <c r="H244" s="90">
        <f t="shared" si="24"/>
        <v>866847.3500000006</v>
      </c>
    </row>
    <row r="245" spans="1:8" ht="137.25" customHeight="1">
      <c r="A245" s="18" t="s">
        <v>168</v>
      </c>
      <c r="B245" s="19" t="s">
        <v>19</v>
      </c>
      <c r="C245" s="19" t="s">
        <v>209</v>
      </c>
      <c r="D245" s="19" t="s">
        <v>32</v>
      </c>
      <c r="E245" s="19" t="s">
        <v>32</v>
      </c>
      <c r="F245" s="37">
        <f>F246+F254+F259+F264+F281+F288+F295+F302+F309+F315+F322+F269+F276</f>
        <v>4803756.65</v>
      </c>
      <c r="G245" s="37">
        <f>G246+G254+G259+G264+G281+G288+G295+G302+G309+G315+G322+G269+G276</f>
        <v>3936909.3</v>
      </c>
      <c r="H245" s="90">
        <f t="shared" si="24"/>
        <v>866847.3500000006</v>
      </c>
    </row>
    <row r="246" spans="1:8" ht="75">
      <c r="A246" s="21" t="s">
        <v>261</v>
      </c>
      <c r="B246" s="22" t="s">
        <v>19</v>
      </c>
      <c r="C246" s="22" t="s">
        <v>243</v>
      </c>
      <c r="D246" s="22" t="s">
        <v>32</v>
      </c>
      <c r="E246" s="22" t="s">
        <v>32</v>
      </c>
      <c r="F246" s="47">
        <f>F249</f>
        <v>1620228.03</v>
      </c>
      <c r="G246" s="47">
        <f>G249</f>
        <v>1407829.9</v>
      </c>
      <c r="H246" s="44">
        <f t="shared" si="24"/>
        <v>212398.13000000012</v>
      </c>
    </row>
    <row r="247" spans="1:8" ht="34.5" customHeight="1">
      <c r="A247" s="23" t="s">
        <v>154</v>
      </c>
      <c r="B247" s="3" t="s">
        <v>19</v>
      </c>
      <c r="C247" s="3" t="s">
        <v>243</v>
      </c>
      <c r="D247" s="3" t="s">
        <v>43</v>
      </c>
      <c r="E247" s="3" t="s">
        <v>32</v>
      </c>
      <c r="F247" s="48">
        <f>F248</f>
        <v>1620228.03</v>
      </c>
      <c r="G247" s="48">
        <f>G248</f>
        <v>1407829.9</v>
      </c>
      <c r="H247" s="91">
        <f t="shared" si="24"/>
        <v>212398.13000000012</v>
      </c>
    </row>
    <row r="248" spans="1:8" ht="30">
      <c r="A248" s="15" t="s">
        <v>97</v>
      </c>
      <c r="B248" s="4" t="s">
        <v>19</v>
      </c>
      <c r="C248" s="4" t="s">
        <v>243</v>
      </c>
      <c r="D248" s="20" t="s">
        <v>45</v>
      </c>
      <c r="E248" s="20" t="s">
        <v>32</v>
      </c>
      <c r="F248" s="39">
        <f>F249</f>
        <v>1620228.03</v>
      </c>
      <c r="G248" s="38">
        <f>G249</f>
        <v>1407829.9</v>
      </c>
      <c r="H248" s="46">
        <f t="shared" si="24"/>
        <v>212398.13000000012</v>
      </c>
    </row>
    <row r="249" spans="1:8" ht="30">
      <c r="A249" s="15" t="s">
        <v>135</v>
      </c>
      <c r="B249" s="4" t="s">
        <v>19</v>
      </c>
      <c r="C249" s="4" t="s">
        <v>243</v>
      </c>
      <c r="D249" s="20" t="s">
        <v>47</v>
      </c>
      <c r="E249" s="20" t="s">
        <v>32</v>
      </c>
      <c r="F249" s="39">
        <f>F251+F250+F252+F253</f>
        <v>1620228.03</v>
      </c>
      <c r="G249" s="39">
        <f>G251+G250+G252+G253</f>
        <v>1407829.9</v>
      </c>
      <c r="H249" s="46">
        <f t="shared" si="24"/>
        <v>212398.13000000012</v>
      </c>
    </row>
    <row r="250" spans="1:8" ht="15">
      <c r="A250" s="15" t="s">
        <v>48</v>
      </c>
      <c r="B250" s="4" t="s">
        <v>19</v>
      </c>
      <c r="C250" s="4" t="s">
        <v>243</v>
      </c>
      <c r="D250" s="4" t="s">
        <v>47</v>
      </c>
      <c r="E250" s="20" t="s">
        <v>72</v>
      </c>
      <c r="F250" s="38">
        <v>1100516.59</v>
      </c>
      <c r="G250" s="92">
        <v>975225.77</v>
      </c>
      <c r="H250" s="46">
        <f t="shared" si="24"/>
        <v>125290.82000000007</v>
      </c>
    </row>
    <row r="251" spans="1:8" ht="18" customHeight="1">
      <c r="A251" s="15" t="s">
        <v>92</v>
      </c>
      <c r="B251" s="4" t="s">
        <v>19</v>
      </c>
      <c r="C251" s="4" t="s">
        <v>243</v>
      </c>
      <c r="D251" s="4" t="s">
        <v>47</v>
      </c>
      <c r="E251" s="20" t="s">
        <v>73</v>
      </c>
      <c r="F251" s="38">
        <v>419701.44</v>
      </c>
      <c r="G251" s="92">
        <v>336946.66</v>
      </c>
      <c r="H251" s="46">
        <f t="shared" si="24"/>
        <v>82754.78000000003</v>
      </c>
    </row>
    <row r="252" spans="1:8" ht="18" customHeight="1">
      <c r="A252" s="15" t="s">
        <v>48</v>
      </c>
      <c r="B252" s="4" t="s">
        <v>19</v>
      </c>
      <c r="C252" s="4" t="s">
        <v>243</v>
      </c>
      <c r="D252" s="4" t="s">
        <v>47</v>
      </c>
      <c r="E252" s="20" t="s">
        <v>49</v>
      </c>
      <c r="F252" s="38">
        <v>10</v>
      </c>
      <c r="G252" s="92">
        <v>0</v>
      </c>
      <c r="H252" s="46">
        <f t="shared" si="24"/>
        <v>10</v>
      </c>
    </row>
    <row r="253" spans="1:8" ht="18" customHeight="1">
      <c r="A253" s="15" t="s">
        <v>57</v>
      </c>
      <c r="B253" s="4" t="s">
        <v>19</v>
      </c>
      <c r="C253" s="4" t="s">
        <v>243</v>
      </c>
      <c r="D253" s="4" t="s">
        <v>47</v>
      </c>
      <c r="E253" s="20" t="s">
        <v>58</v>
      </c>
      <c r="F253" s="38">
        <v>100000</v>
      </c>
      <c r="G253" s="92">
        <v>95657.47</v>
      </c>
      <c r="H253" s="46">
        <f t="shared" si="24"/>
        <v>4342.529999999999</v>
      </c>
    </row>
    <row r="254" spans="1:8" ht="75">
      <c r="A254" s="21" t="s">
        <v>262</v>
      </c>
      <c r="B254" s="22" t="s">
        <v>19</v>
      </c>
      <c r="C254" s="22" t="s">
        <v>210</v>
      </c>
      <c r="D254" s="22" t="s">
        <v>32</v>
      </c>
      <c r="E254" s="22" t="s">
        <v>32</v>
      </c>
      <c r="F254" s="47">
        <f aca="true" t="shared" si="28" ref="F254:G257">F255</f>
        <v>498600</v>
      </c>
      <c r="G254" s="47">
        <f t="shared" si="28"/>
        <v>498568</v>
      </c>
      <c r="H254" s="44">
        <f t="shared" si="24"/>
        <v>32</v>
      </c>
    </row>
    <row r="255" spans="1:8" ht="36" customHeight="1">
      <c r="A255" s="23" t="s">
        <v>154</v>
      </c>
      <c r="B255" s="3" t="s">
        <v>19</v>
      </c>
      <c r="C255" s="3" t="s">
        <v>210</v>
      </c>
      <c r="D255" s="3" t="s">
        <v>43</v>
      </c>
      <c r="E255" s="3" t="s">
        <v>32</v>
      </c>
      <c r="F255" s="48">
        <f t="shared" si="28"/>
        <v>498600</v>
      </c>
      <c r="G255" s="48">
        <f t="shared" si="28"/>
        <v>498568</v>
      </c>
      <c r="H255" s="91">
        <f t="shared" si="24"/>
        <v>32</v>
      </c>
    </row>
    <row r="256" spans="1:8" ht="30">
      <c r="A256" s="15" t="s">
        <v>44</v>
      </c>
      <c r="B256" s="4" t="s">
        <v>19</v>
      </c>
      <c r="C256" s="4" t="s">
        <v>210</v>
      </c>
      <c r="D256" s="4" t="s">
        <v>45</v>
      </c>
      <c r="E256" s="4" t="s">
        <v>32</v>
      </c>
      <c r="F256" s="38">
        <f t="shared" si="28"/>
        <v>498600</v>
      </c>
      <c r="G256" s="38">
        <f t="shared" si="28"/>
        <v>498568</v>
      </c>
      <c r="H256" s="46">
        <f t="shared" si="24"/>
        <v>32</v>
      </c>
    </row>
    <row r="257" spans="1:8" ht="30">
      <c r="A257" s="15" t="s">
        <v>46</v>
      </c>
      <c r="B257" s="4" t="s">
        <v>19</v>
      </c>
      <c r="C257" s="4" t="s">
        <v>210</v>
      </c>
      <c r="D257" s="4" t="s">
        <v>47</v>
      </c>
      <c r="E257" s="4" t="s">
        <v>32</v>
      </c>
      <c r="F257" s="38">
        <f>F258</f>
        <v>498600</v>
      </c>
      <c r="G257" s="38">
        <f t="shared" si="28"/>
        <v>498568</v>
      </c>
      <c r="H257" s="46">
        <f t="shared" si="24"/>
        <v>32</v>
      </c>
    </row>
    <row r="258" spans="1:8" ht="45">
      <c r="A258" s="15" t="s">
        <v>145</v>
      </c>
      <c r="B258" s="4" t="s">
        <v>19</v>
      </c>
      <c r="C258" s="4" t="s">
        <v>210</v>
      </c>
      <c r="D258" s="4" t="s">
        <v>47</v>
      </c>
      <c r="E258" s="4" t="s">
        <v>73</v>
      </c>
      <c r="F258" s="38">
        <v>498600</v>
      </c>
      <c r="G258" s="49">
        <v>498568</v>
      </c>
      <c r="H258" s="46">
        <f t="shared" si="24"/>
        <v>32</v>
      </c>
    </row>
    <row r="259" spans="1:8" ht="90">
      <c r="A259" s="21" t="s">
        <v>263</v>
      </c>
      <c r="B259" s="22" t="s">
        <v>19</v>
      </c>
      <c r="C259" s="22" t="s">
        <v>281</v>
      </c>
      <c r="D259" s="22" t="s">
        <v>43</v>
      </c>
      <c r="E259" s="22" t="s">
        <v>32</v>
      </c>
      <c r="F259" s="47">
        <f aca="true" t="shared" si="29" ref="F259:G262">F260</f>
        <v>50000</v>
      </c>
      <c r="G259" s="47">
        <f t="shared" si="29"/>
        <v>0</v>
      </c>
      <c r="H259" s="44">
        <f t="shared" si="24"/>
        <v>50000</v>
      </c>
    </row>
    <row r="260" spans="1:8" s="27" customFormat="1" ht="33.75" customHeight="1">
      <c r="A260" s="23" t="s">
        <v>154</v>
      </c>
      <c r="B260" s="3" t="s">
        <v>19</v>
      </c>
      <c r="C260" s="3" t="s">
        <v>281</v>
      </c>
      <c r="D260" s="3" t="s">
        <v>43</v>
      </c>
      <c r="E260" s="3" t="s">
        <v>32</v>
      </c>
      <c r="F260" s="54">
        <f t="shared" si="29"/>
        <v>50000</v>
      </c>
      <c r="G260" s="54">
        <f t="shared" si="29"/>
        <v>0</v>
      </c>
      <c r="H260" s="91">
        <f t="shared" si="24"/>
        <v>50000</v>
      </c>
    </row>
    <row r="261" spans="1:8" ht="30">
      <c r="A261" s="15" t="s">
        <v>44</v>
      </c>
      <c r="B261" s="4" t="s">
        <v>19</v>
      </c>
      <c r="C261" s="4" t="s">
        <v>281</v>
      </c>
      <c r="D261" s="4" t="s">
        <v>45</v>
      </c>
      <c r="E261" s="4" t="s">
        <v>32</v>
      </c>
      <c r="F261" s="39">
        <f t="shared" si="29"/>
        <v>50000</v>
      </c>
      <c r="G261" s="39">
        <f t="shared" si="29"/>
        <v>0</v>
      </c>
      <c r="H261" s="46">
        <f t="shared" si="24"/>
        <v>50000</v>
      </c>
    </row>
    <row r="262" spans="1:8" ht="30">
      <c r="A262" s="15" t="s">
        <v>46</v>
      </c>
      <c r="B262" s="4" t="s">
        <v>19</v>
      </c>
      <c r="C262" s="4" t="s">
        <v>281</v>
      </c>
      <c r="D262" s="4" t="s">
        <v>47</v>
      </c>
      <c r="E262" s="3" t="s">
        <v>32</v>
      </c>
      <c r="F262" s="39">
        <f t="shared" si="29"/>
        <v>50000</v>
      </c>
      <c r="G262" s="39">
        <f t="shared" si="29"/>
        <v>0</v>
      </c>
      <c r="H262" s="46">
        <f t="shared" si="24"/>
        <v>50000</v>
      </c>
    </row>
    <row r="263" spans="1:8" ht="15">
      <c r="A263" s="15" t="s">
        <v>92</v>
      </c>
      <c r="B263" s="4" t="s">
        <v>19</v>
      </c>
      <c r="C263" s="4" t="s">
        <v>281</v>
      </c>
      <c r="D263" s="4" t="s">
        <v>47</v>
      </c>
      <c r="E263" s="4" t="s">
        <v>73</v>
      </c>
      <c r="F263" s="39">
        <v>50000</v>
      </c>
      <c r="G263" s="39">
        <v>0</v>
      </c>
      <c r="H263" s="46">
        <f t="shared" si="24"/>
        <v>50000</v>
      </c>
    </row>
    <row r="264" spans="1:8" ht="75">
      <c r="A264" s="21" t="s">
        <v>264</v>
      </c>
      <c r="B264" s="22" t="s">
        <v>19</v>
      </c>
      <c r="C264" s="22" t="s">
        <v>244</v>
      </c>
      <c r="D264" s="22" t="s">
        <v>43</v>
      </c>
      <c r="E264" s="22" t="s">
        <v>32</v>
      </c>
      <c r="F264" s="47">
        <f aca="true" t="shared" si="30" ref="F264:G267">F265</f>
        <v>100000</v>
      </c>
      <c r="G264" s="47">
        <f t="shared" si="30"/>
        <v>47231</v>
      </c>
      <c r="H264" s="44">
        <f t="shared" si="24"/>
        <v>52769</v>
      </c>
    </row>
    <row r="265" spans="1:8" ht="33" customHeight="1">
      <c r="A265" s="23" t="s">
        <v>154</v>
      </c>
      <c r="B265" s="3" t="s">
        <v>19</v>
      </c>
      <c r="C265" s="3" t="s">
        <v>245</v>
      </c>
      <c r="D265" s="3" t="s">
        <v>43</v>
      </c>
      <c r="E265" s="3" t="s">
        <v>32</v>
      </c>
      <c r="F265" s="48">
        <f t="shared" si="30"/>
        <v>100000</v>
      </c>
      <c r="G265" s="48">
        <f t="shared" si="30"/>
        <v>47231</v>
      </c>
      <c r="H265" s="91">
        <f t="shared" si="24"/>
        <v>52769</v>
      </c>
    </row>
    <row r="266" spans="1:8" ht="30">
      <c r="A266" s="15" t="s">
        <v>44</v>
      </c>
      <c r="B266" s="4" t="s">
        <v>19</v>
      </c>
      <c r="C266" s="4" t="s">
        <v>244</v>
      </c>
      <c r="D266" s="4" t="s">
        <v>45</v>
      </c>
      <c r="E266" s="4" t="s">
        <v>32</v>
      </c>
      <c r="F266" s="39">
        <f t="shared" si="30"/>
        <v>100000</v>
      </c>
      <c r="G266" s="39">
        <f t="shared" si="30"/>
        <v>47231</v>
      </c>
      <c r="H266" s="46">
        <f t="shared" si="24"/>
        <v>52769</v>
      </c>
    </row>
    <row r="267" spans="1:8" ht="30">
      <c r="A267" s="15" t="s">
        <v>46</v>
      </c>
      <c r="B267" s="4" t="s">
        <v>19</v>
      </c>
      <c r="C267" s="4" t="s">
        <v>244</v>
      </c>
      <c r="D267" s="4" t="s">
        <v>47</v>
      </c>
      <c r="E267" s="3" t="s">
        <v>32</v>
      </c>
      <c r="F267" s="39">
        <f t="shared" si="30"/>
        <v>100000</v>
      </c>
      <c r="G267" s="39">
        <f t="shared" si="30"/>
        <v>47231</v>
      </c>
      <c r="H267" s="46">
        <f t="shared" si="24"/>
        <v>52769</v>
      </c>
    </row>
    <row r="268" spans="1:8" ht="15">
      <c r="A268" s="15" t="s">
        <v>92</v>
      </c>
      <c r="B268" s="4" t="s">
        <v>19</v>
      </c>
      <c r="C268" s="4" t="s">
        <v>244</v>
      </c>
      <c r="D268" s="4" t="s">
        <v>47</v>
      </c>
      <c r="E268" s="4" t="s">
        <v>73</v>
      </c>
      <c r="F268" s="39">
        <v>100000</v>
      </c>
      <c r="G268" s="39">
        <v>47231</v>
      </c>
      <c r="H268" s="46">
        <f t="shared" si="24"/>
        <v>52769</v>
      </c>
    </row>
    <row r="269" spans="1:8" ht="90">
      <c r="A269" s="21" t="s">
        <v>265</v>
      </c>
      <c r="B269" s="22" t="s">
        <v>19</v>
      </c>
      <c r="C269" s="22" t="s">
        <v>246</v>
      </c>
      <c r="D269" s="22" t="s">
        <v>43</v>
      </c>
      <c r="E269" s="22" t="s">
        <v>32</v>
      </c>
      <c r="F269" s="47">
        <f aca="true" t="shared" si="31" ref="F269:G271">F270</f>
        <v>0</v>
      </c>
      <c r="G269" s="47">
        <f t="shared" si="31"/>
        <v>0</v>
      </c>
      <c r="H269" s="44">
        <f t="shared" si="24"/>
        <v>0</v>
      </c>
    </row>
    <row r="270" spans="1:8" ht="31.5" customHeight="1">
      <c r="A270" s="23" t="s">
        <v>154</v>
      </c>
      <c r="B270" s="3" t="s">
        <v>19</v>
      </c>
      <c r="C270" s="3" t="s">
        <v>246</v>
      </c>
      <c r="D270" s="3" t="s">
        <v>43</v>
      </c>
      <c r="E270" s="3" t="s">
        <v>32</v>
      </c>
      <c r="F270" s="39">
        <f t="shared" si="31"/>
        <v>0</v>
      </c>
      <c r="G270" s="39">
        <f t="shared" si="31"/>
        <v>0</v>
      </c>
      <c r="H270" s="91">
        <f t="shared" si="24"/>
        <v>0</v>
      </c>
    </row>
    <row r="271" spans="1:8" ht="30">
      <c r="A271" s="15" t="s">
        <v>44</v>
      </c>
      <c r="B271" s="4" t="s">
        <v>19</v>
      </c>
      <c r="C271" s="3" t="s">
        <v>246</v>
      </c>
      <c r="D271" s="4" t="s">
        <v>45</v>
      </c>
      <c r="E271" s="4" t="s">
        <v>32</v>
      </c>
      <c r="F271" s="39">
        <f t="shared" si="31"/>
        <v>0</v>
      </c>
      <c r="G271" s="39">
        <f t="shared" si="31"/>
        <v>0</v>
      </c>
      <c r="H271" s="46">
        <f t="shared" si="24"/>
        <v>0</v>
      </c>
    </row>
    <row r="272" spans="1:8" ht="30">
      <c r="A272" s="15" t="s">
        <v>46</v>
      </c>
      <c r="B272" s="4" t="s">
        <v>19</v>
      </c>
      <c r="C272" s="3" t="s">
        <v>246</v>
      </c>
      <c r="D272" s="4" t="s">
        <v>47</v>
      </c>
      <c r="E272" s="3" t="s">
        <v>32</v>
      </c>
      <c r="F272" s="39">
        <f>F273+F274+F275</f>
        <v>0</v>
      </c>
      <c r="G272" s="39">
        <f>G273+G274+G275</f>
        <v>0</v>
      </c>
      <c r="H272" s="46">
        <f t="shared" si="24"/>
        <v>0</v>
      </c>
    </row>
    <row r="273" spans="1:8" ht="15">
      <c r="A273" s="15" t="s">
        <v>60</v>
      </c>
      <c r="B273" s="4" t="s">
        <v>19</v>
      </c>
      <c r="C273" s="3" t="s">
        <v>246</v>
      </c>
      <c r="D273" s="4" t="s">
        <v>47</v>
      </c>
      <c r="E273" s="4" t="s">
        <v>61</v>
      </c>
      <c r="F273" s="39">
        <v>0</v>
      </c>
      <c r="G273" s="39">
        <v>0</v>
      </c>
      <c r="H273" s="46">
        <f t="shared" si="24"/>
        <v>0</v>
      </c>
    </row>
    <row r="274" spans="1:8" ht="15">
      <c r="A274" s="15" t="s">
        <v>92</v>
      </c>
      <c r="B274" s="4" t="s">
        <v>19</v>
      </c>
      <c r="C274" s="3" t="s">
        <v>246</v>
      </c>
      <c r="D274" s="4" t="s">
        <v>47</v>
      </c>
      <c r="E274" s="4" t="s">
        <v>73</v>
      </c>
      <c r="F274" s="39">
        <v>0</v>
      </c>
      <c r="G274" s="39">
        <v>0</v>
      </c>
      <c r="H274" s="46">
        <f t="shared" si="24"/>
        <v>0</v>
      </c>
    </row>
    <row r="275" spans="1:8" ht="15">
      <c r="A275" s="15" t="s">
        <v>48</v>
      </c>
      <c r="B275" s="4" t="s">
        <v>19</v>
      </c>
      <c r="C275" s="3" t="s">
        <v>246</v>
      </c>
      <c r="D275" s="4" t="s">
        <v>47</v>
      </c>
      <c r="E275" s="4" t="s">
        <v>49</v>
      </c>
      <c r="F275" s="39">
        <v>0</v>
      </c>
      <c r="G275" s="39">
        <v>0</v>
      </c>
      <c r="H275" s="46">
        <f t="shared" si="24"/>
        <v>0</v>
      </c>
    </row>
    <row r="276" spans="1:8" ht="75">
      <c r="A276" s="21" t="s">
        <v>300</v>
      </c>
      <c r="B276" s="22" t="s">
        <v>19</v>
      </c>
      <c r="C276" s="22" t="s">
        <v>278</v>
      </c>
      <c r="D276" s="22" t="s">
        <v>43</v>
      </c>
      <c r="E276" s="22" t="s">
        <v>32</v>
      </c>
      <c r="F276" s="47">
        <f aca="true" t="shared" si="32" ref="F276:G279">F277</f>
        <v>86000</v>
      </c>
      <c r="G276" s="47">
        <f>G277</f>
        <v>86000</v>
      </c>
      <c r="H276" s="44">
        <f t="shared" si="24"/>
        <v>0</v>
      </c>
    </row>
    <row r="277" spans="1:8" ht="34.5" customHeight="1">
      <c r="A277" s="23" t="s">
        <v>154</v>
      </c>
      <c r="B277" s="3" t="s">
        <v>19</v>
      </c>
      <c r="C277" s="3" t="s">
        <v>278</v>
      </c>
      <c r="D277" s="3" t="s">
        <v>43</v>
      </c>
      <c r="E277" s="3" t="s">
        <v>32</v>
      </c>
      <c r="F277" s="48">
        <f t="shared" si="32"/>
        <v>86000</v>
      </c>
      <c r="G277" s="48">
        <f t="shared" si="32"/>
        <v>86000</v>
      </c>
      <c r="H277" s="91">
        <f t="shared" si="24"/>
        <v>0</v>
      </c>
    </row>
    <row r="278" spans="1:8" ht="30">
      <c r="A278" s="15" t="s">
        <v>44</v>
      </c>
      <c r="B278" s="4" t="s">
        <v>19</v>
      </c>
      <c r="C278" s="3" t="s">
        <v>278</v>
      </c>
      <c r="D278" s="4" t="s">
        <v>45</v>
      </c>
      <c r="E278" s="4" t="s">
        <v>32</v>
      </c>
      <c r="F278" s="39">
        <f t="shared" si="32"/>
        <v>86000</v>
      </c>
      <c r="G278" s="39">
        <f t="shared" si="32"/>
        <v>86000</v>
      </c>
      <c r="H278" s="46">
        <f t="shared" si="24"/>
        <v>0</v>
      </c>
    </row>
    <row r="279" spans="1:8" ht="30">
      <c r="A279" s="15" t="s">
        <v>46</v>
      </c>
      <c r="B279" s="4" t="s">
        <v>19</v>
      </c>
      <c r="C279" s="3" t="s">
        <v>278</v>
      </c>
      <c r="D279" s="4" t="s">
        <v>47</v>
      </c>
      <c r="E279" s="3" t="s">
        <v>32</v>
      </c>
      <c r="F279" s="39">
        <f t="shared" si="32"/>
        <v>86000</v>
      </c>
      <c r="G279" s="39">
        <f t="shared" si="32"/>
        <v>86000</v>
      </c>
      <c r="H279" s="46">
        <f t="shared" si="24"/>
        <v>0</v>
      </c>
    </row>
    <row r="280" spans="1:8" ht="15">
      <c r="A280" s="17" t="s">
        <v>74</v>
      </c>
      <c r="B280" s="4" t="s">
        <v>19</v>
      </c>
      <c r="C280" s="3" t="s">
        <v>278</v>
      </c>
      <c r="D280" s="4" t="s">
        <v>47</v>
      </c>
      <c r="E280" s="4" t="s">
        <v>75</v>
      </c>
      <c r="F280" s="39">
        <v>86000</v>
      </c>
      <c r="G280" s="39">
        <v>86000</v>
      </c>
      <c r="H280" s="46">
        <f aca="true" t="shared" si="33" ref="H280:H343">F280-G280</f>
        <v>0</v>
      </c>
    </row>
    <row r="281" spans="1:8" ht="75.75" customHeight="1">
      <c r="A281" s="21" t="s">
        <v>266</v>
      </c>
      <c r="B281" s="22" t="s">
        <v>19</v>
      </c>
      <c r="C281" s="22" t="s">
        <v>247</v>
      </c>
      <c r="D281" s="22" t="s">
        <v>43</v>
      </c>
      <c r="E281" s="22" t="s">
        <v>32</v>
      </c>
      <c r="F281" s="47">
        <f aca="true" t="shared" si="34" ref="F281:G283">F282</f>
        <v>85541.86</v>
      </c>
      <c r="G281" s="47">
        <f t="shared" si="34"/>
        <v>82751.45999999999</v>
      </c>
      <c r="H281" s="44">
        <f t="shared" si="33"/>
        <v>2790.4000000000087</v>
      </c>
    </row>
    <row r="282" spans="1:8" ht="28.5" customHeight="1">
      <c r="A282" s="23" t="s">
        <v>154</v>
      </c>
      <c r="B282" s="3" t="s">
        <v>19</v>
      </c>
      <c r="C282" s="3" t="s">
        <v>247</v>
      </c>
      <c r="D282" s="3" t="s">
        <v>43</v>
      </c>
      <c r="E282" s="3" t="s">
        <v>32</v>
      </c>
      <c r="F282" s="48">
        <f t="shared" si="34"/>
        <v>85541.86</v>
      </c>
      <c r="G282" s="48">
        <f t="shared" si="34"/>
        <v>82751.45999999999</v>
      </c>
      <c r="H282" s="91">
        <f t="shared" si="33"/>
        <v>2790.4000000000087</v>
      </c>
    </row>
    <row r="283" spans="1:8" ht="28.5" customHeight="1">
      <c r="A283" s="15" t="s">
        <v>44</v>
      </c>
      <c r="B283" s="4" t="s">
        <v>19</v>
      </c>
      <c r="C283" s="4" t="s">
        <v>247</v>
      </c>
      <c r="D283" s="4" t="s">
        <v>45</v>
      </c>
      <c r="E283" s="4" t="s">
        <v>32</v>
      </c>
      <c r="F283" s="38">
        <f t="shared" si="34"/>
        <v>85541.86</v>
      </c>
      <c r="G283" s="38">
        <f t="shared" si="34"/>
        <v>82751.45999999999</v>
      </c>
      <c r="H283" s="46">
        <f t="shared" si="33"/>
        <v>2790.4000000000087</v>
      </c>
    </row>
    <row r="284" spans="1:8" ht="28.5" customHeight="1">
      <c r="A284" s="15" t="s">
        <v>46</v>
      </c>
      <c r="B284" s="4" t="s">
        <v>19</v>
      </c>
      <c r="C284" s="4" t="s">
        <v>247</v>
      </c>
      <c r="D284" s="4" t="s">
        <v>47</v>
      </c>
      <c r="E284" s="4" t="s">
        <v>32</v>
      </c>
      <c r="F284" s="38">
        <f>F285+F286+F287</f>
        <v>85541.86</v>
      </c>
      <c r="G284" s="38">
        <f>G285+G286+G287</f>
        <v>82751.45999999999</v>
      </c>
      <c r="H284" s="46">
        <f t="shared" si="33"/>
        <v>2790.4000000000087</v>
      </c>
    </row>
    <row r="285" spans="1:8" ht="16.5" customHeight="1">
      <c r="A285" s="15" t="s">
        <v>60</v>
      </c>
      <c r="B285" s="4" t="s">
        <v>19</v>
      </c>
      <c r="C285" s="4" t="s">
        <v>247</v>
      </c>
      <c r="D285" s="4" t="s">
        <v>47</v>
      </c>
      <c r="E285" s="4" t="s">
        <v>61</v>
      </c>
      <c r="F285" s="38">
        <v>11000</v>
      </c>
      <c r="G285" s="92">
        <v>10000</v>
      </c>
      <c r="H285" s="46">
        <f t="shared" si="33"/>
        <v>1000</v>
      </c>
    </row>
    <row r="286" spans="1:8" ht="14.25" customHeight="1">
      <c r="A286" s="15" t="s">
        <v>92</v>
      </c>
      <c r="B286" s="4" t="s">
        <v>19</v>
      </c>
      <c r="C286" s="4" t="s">
        <v>247</v>
      </c>
      <c r="D286" s="4" t="s">
        <v>47</v>
      </c>
      <c r="E286" s="4" t="s">
        <v>73</v>
      </c>
      <c r="F286" s="38">
        <v>44541.86</v>
      </c>
      <c r="G286" s="92">
        <v>42751.46</v>
      </c>
      <c r="H286" s="46">
        <f t="shared" si="33"/>
        <v>1790.4000000000015</v>
      </c>
    </row>
    <row r="287" spans="1:8" ht="15" customHeight="1">
      <c r="A287" s="15" t="s">
        <v>48</v>
      </c>
      <c r="B287" s="4" t="s">
        <v>19</v>
      </c>
      <c r="C287" s="4" t="s">
        <v>247</v>
      </c>
      <c r="D287" s="20" t="s">
        <v>47</v>
      </c>
      <c r="E287" s="20" t="s">
        <v>49</v>
      </c>
      <c r="F287" s="38">
        <v>30000</v>
      </c>
      <c r="G287" s="92">
        <v>30000</v>
      </c>
      <c r="H287" s="46">
        <f t="shared" si="33"/>
        <v>0</v>
      </c>
    </row>
    <row r="288" spans="1:8" ht="75" customHeight="1">
      <c r="A288" s="21" t="s">
        <v>267</v>
      </c>
      <c r="B288" s="22" t="s">
        <v>19</v>
      </c>
      <c r="C288" s="22" t="s">
        <v>248</v>
      </c>
      <c r="D288" s="22" t="s">
        <v>43</v>
      </c>
      <c r="E288" s="22" t="s">
        <v>32</v>
      </c>
      <c r="F288" s="47">
        <f aca="true" t="shared" si="35" ref="F288:G290">F289</f>
        <v>14900</v>
      </c>
      <c r="G288" s="47">
        <f t="shared" si="35"/>
        <v>0</v>
      </c>
      <c r="H288" s="44">
        <f t="shared" si="33"/>
        <v>14900</v>
      </c>
    </row>
    <row r="289" spans="1:8" ht="28.5" customHeight="1">
      <c r="A289" s="23" t="s">
        <v>154</v>
      </c>
      <c r="B289" s="3" t="s">
        <v>19</v>
      </c>
      <c r="C289" s="3" t="s">
        <v>248</v>
      </c>
      <c r="D289" s="3" t="s">
        <v>43</v>
      </c>
      <c r="E289" s="3" t="s">
        <v>32</v>
      </c>
      <c r="F289" s="48">
        <f t="shared" si="35"/>
        <v>14900</v>
      </c>
      <c r="G289" s="48">
        <f t="shared" si="35"/>
        <v>0</v>
      </c>
      <c r="H289" s="91">
        <f t="shared" si="33"/>
        <v>14900</v>
      </c>
    </row>
    <row r="290" spans="1:8" ht="28.5" customHeight="1">
      <c r="A290" s="15" t="s">
        <v>44</v>
      </c>
      <c r="B290" s="4" t="s">
        <v>19</v>
      </c>
      <c r="C290" s="4" t="s">
        <v>248</v>
      </c>
      <c r="D290" s="4" t="s">
        <v>45</v>
      </c>
      <c r="E290" s="4" t="s">
        <v>32</v>
      </c>
      <c r="F290" s="38">
        <f t="shared" si="35"/>
        <v>14900</v>
      </c>
      <c r="G290" s="38">
        <f t="shared" si="35"/>
        <v>0</v>
      </c>
      <c r="H290" s="46">
        <f t="shared" si="33"/>
        <v>14900</v>
      </c>
    </row>
    <row r="291" spans="1:8" ht="28.5" customHeight="1">
      <c r="A291" s="15" t="s">
        <v>46</v>
      </c>
      <c r="B291" s="4" t="s">
        <v>19</v>
      </c>
      <c r="C291" s="4" t="s">
        <v>248</v>
      </c>
      <c r="D291" s="4" t="s">
        <v>47</v>
      </c>
      <c r="E291" s="4" t="s">
        <v>32</v>
      </c>
      <c r="F291" s="38">
        <f>F292+F293+F294</f>
        <v>14900</v>
      </c>
      <c r="G291" s="38">
        <f>G292+G293+G294</f>
        <v>0</v>
      </c>
      <c r="H291" s="46">
        <f t="shared" si="33"/>
        <v>14900</v>
      </c>
    </row>
    <row r="292" spans="1:8" ht="16.5" customHeight="1">
      <c r="A292" s="15" t="s">
        <v>60</v>
      </c>
      <c r="B292" s="4" t="s">
        <v>19</v>
      </c>
      <c r="C292" s="4" t="s">
        <v>248</v>
      </c>
      <c r="D292" s="4" t="s">
        <v>47</v>
      </c>
      <c r="E292" s="4" t="s">
        <v>61</v>
      </c>
      <c r="F292" s="38">
        <v>1000</v>
      </c>
      <c r="G292" s="38">
        <v>0</v>
      </c>
      <c r="H292" s="46">
        <f t="shared" si="33"/>
        <v>1000</v>
      </c>
    </row>
    <row r="293" spans="1:8" ht="17.25" customHeight="1">
      <c r="A293" s="15" t="s">
        <v>92</v>
      </c>
      <c r="B293" s="4" t="s">
        <v>19</v>
      </c>
      <c r="C293" s="4" t="s">
        <v>248</v>
      </c>
      <c r="D293" s="4" t="s">
        <v>47</v>
      </c>
      <c r="E293" s="4" t="s">
        <v>73</v>
      </c>
      <c r="F293" s="38">
        <v>10000</v>
      </c>
      <c r="G293" s="38">
        <v>0</v>
      </c>
      <c r="H293" s="46">
        <f t="shared" si="33"/>
        <v>10000</v>
      </c>
    </row>
    <row r="294" spans="1:8" ht="17.25" customHeight="1">
      <c r="A294" s="15" t="s">
        <v>48</v>
      </c>
      <c r="B294" s="4" t="s">
        <v>19</v>
      </c>
      <c r="C294" s="4" t="s">
        <v>248</v>
      </c>
      <c r="D294" s="20" t="s">
        <v>47</v>
      </c>
      <c r="E294" s="20" t="s">
        <v>49</v>
      </c>
      <c r="F294" s="38">
        <v>3900</v>
      </c>
      <c r="G294" s="38">
        <v>0</v>
      </c>
      <c r="H294" s="46">
        <f t="shared" si="33"/>
        <v>3900</v>
      </c>
    </row>
    <row r="295" spans="1:8" ht="76.5" customHeight="1">
      <c r="A295" s="21" t="s">
        <v>268</v>
      </c>
      <c r="B295" s="22" t="s">
        <v>19</v>
      </c>
      <c r="C295" s="22" t="s">
        <v>249</v>
      </c>
      <c r="D295" s="22" t="s">
        <v>43</v>
      </c>
      <c r="E295" s="22" t="s">
        <v>32</v>
      </c>
      <c r="F295" s="47">
        <f aca="true" t="shared" si="36" ref="F295:G297">F296</f>
        <v>250000</v>
      </c>
      <c r="G295" s="47">
        <f t="shared" si="36"/>
        <v>245060</v>
      </c>
      <c r="H295" s="44">
        <f t="shared" si="33"/>
        <v>4940</v>
      </c>
    </row>
    <row r="296" spans="1:8" ht="28.5" customHeight="1">
      <c r="A296" s="23" t="s">
        <v>154</v>
      </c>
      <c r="B296" s="3" t="s">
        <v>19</v>
      </c>
      <c r="C296" s="3" t="s">
        <v>249</v>
      </c>
      <c r="D296" s="3" t="s">
        <v>43</v>
      </c>
      <c r="E296" s="3" t="s">
        <v>32</v>
      </c>
      <c r="F296" s="48">
        <f t="shared" si="36"/>
        <v>250000</v>
      </c>
      <c r="G296" s="48">
        <f t="shared" si="36"/>
        <v>245060</v>
      </c>
      <c r="H296" s="91">
        <f t="shared" si="33"/>
        <v>4940</v>
      </c>
    </row>
    <row r="297" spans="1:8" ht="28.5" customHeight="1">
      <c r="A297" s="15" t="s">
        <v>44</v>
      </c>
      <c r="B297" s="4" t="s">
        <v>19</v>
      </c>
      <c r="C297" s="4" t="s">
        <v>249</v>
      </c>
      <c r="D297" s="4" t="s">
        <v>45</v>
      </c>
      <c r="E297" s="4" t="s">
        <v>32</v>
      </c>
      <c r="F297" s="38">
        <f t="shared" si="36"/>
        <v>250000</v>
      </c>
      <c r="G297" s="38">
        <f t="shared" si="36"/>
        <v>245060</v>
      </c>
      <c r="H297" s="46">
        <f t="shared" si="33"/>
        <v>4940</v>
      </c>
    </row>
    <row r="298" spans="1:8" ht="28.5" customHeight="1">
      <c r="A298" s="15" t="s">
        <v>46</v>
      </c>
      <c r="B298" s="4" t="s">
        <v>19</v>
      </c>
      <c r="C298" s="4" t="s">
        <v>249</v>
      </c>
      <c r="D298" s="4" t="s">
        <v>47</v>
      </c>
      <c r="E298" s="4" t="s">
        <v>32</v>
      </c>
      <c r="F298" s="38">
        <f>F299+F300+F301</f>
        <v>250000</v>
      </c>
      <c r="G298" s="38">
        <f>G299+G300+G301</f>
        <v>245060</v>
      </c>
      <c r="H298" s="46">
        <f t="shared" si="33"/>
        <v>4940</v>
      </c>
    </row>
    <row r="299" spans="1:8" ht="18.75" customHeight="1">
      <c r="A299" s="15" t="s">
        <v>60</v>
      </c>
      <c r="B299" s="4" t="s">
        <v>19</v>
      </c>
      <c r="C299" s="4" t="s">
        <v>249</v>
      </c>
      <c r="D299" s="4" t="s">
        <v>47</v>
      </c>
      <c r="E299" s="4" t="s">
        <v>61</v>
      </c>
      <c r="F299" s="38">
        <v>31000</v>
      </c>
      <c r="G299" s="92">
        <v>30000</v>
      </c>
      <c r="H299" s="46">
        <f t="shared" si="33"/>
        <v>1000</v>
      </c>
    </row>
    <row r="300" spans="1:8" ht="28.5" customHeight="1">
      <c r="A300" s="15" t="s">
        <v>92</v>
      </c>
      <c r="B300" s="4" t="s">
        <v>19</v>
      </c>
      <c r="C300" s="4" t="s">
        <v>249</v>
      </c>
      <c r="D300" s="4" t="s">
        <v>47</v>
      </c>
      <c r="E300" s="4" t="s">
        <v>73</v>
      </c>
      <c r="F300" s="38">
        <v>165000</v>
      </c>
      <c r="G300" s="92">
        <v>161060</v>
      </c>
      <c r="H300" s="46">
        <f t="shared" si="33"/>
        <v>3940</v>
      </c>
    </row>
    <row r="301" spans="1:8" ht="18.75" customHeight="1">
      <c r="A301" s="15" t="s">
        <v>48</v>
      </c>
      <c r="B301" s="4" t="s">
        <v>19</v>
      </c>
      <c r="C301" s="4" t="s">
        <v>249</v>
      </c>
      <c r="D301" s="20" t="s">
        <v>47</v>
      </c>
      <c r="E301" s="20" t="s">
        <v>49</v>
      </c>
      <c r="F301" s="38">
        <v>54000</v>
      </c>
      <c r="G301" s="92">
        <v>54000</v>
      </c>
      <c r="H301" s="46">
        <f t="shared" si="33"/>
        <v>0</v>
      </c>
    </row>
    <row r="302" spans="1:8" ht="78" customHeight="1">
      <c r="A302" s="21" t="s">
        <v>269</v>
      </c>
      <c r="B302" s="22" t="s">
        <v>19</v>
      </c>
      <c r="C302" s="22" t="s">
        <v>250</v>
      </c>
      <c r="D302" s="22" t="s">
        <v>43</v>
      </c>
      <c r="E302" s="22" t="s">
        <v>32</v>
      </c>
      <c r="F302" s="47">
        <f aca="true" t="shared" si="37" ref="F302:G304">F303</f>
        <v>39600</v>
      </c>
      <c r="G302" s="47">
        <f t="shared" si="37"/>
        <v>27500</v>
      </c>
      <c r="H302" s="44">
        <f t="shared" si="33"/>
        <v>12100</v>
      </c>
    </row>
    <row r="303" spans="1:8" ht="28.5" customHeight="1">
      <c r="A303" s="23" t="s">
        <v>154</v>
      </c>
      <c r="B303" s="3" t="s">
        <v>19</v>
      </c>
      <c r="C303" s="3" t="s">
        <v>250</v>
      </c>
      <c r="D303" s="3" t="s">
        <v>43</v>
      </c>
      <c r="E303" s="3" t="s">
        <v>32</v>
      </c>
      <c r="F303" s="48">
        <f t="shared" si="37"/>
        <v>39600</v>
      </c>
      <c r="G303" s="48">
        <f t="shared" si="37"/>
        <v>27500</v>
      </c>
      <c r="H303" s="91">
        <f t="shared" si="33"/>
        <v>12100</v>
      </c>
    </row>
    <row r="304" spans="1:8" ht="28.5" customHeight="1">
      <c r="A304" s="15" t="s">
        <v>44</v>
      </c>
      <c r="B304" s="4" t="s">
        <v>19</v>
      </c>
      <c r="C304" s="4" t="s">
        <v>250</v>
      </c>
      <c r="D304" s="4" t="s">
        <v>45</v>
      </c>
      <c r="E304" s="4" t="s">
        <v>32</v>
      </c>
      <c r="F304" s="38">
        <f t="shared" si="37"/>
        <v>39600</v>
      </c>
      <c r="G304" s="38">
        <f t="shared" si="37"/>
        <v>27500</v>
      </c>
      <c r="H304" s="46">
        <f t="shared" si="33"/>
        <v>12100</v>
      </c>
    </row>
    <row r="305" spans="1:8" ht="28.5" customHeight="1">
      <c r="A305" s="15" t="s">
        <v>46</v>
      </c>
      <c r="B305" s="4" t="s">
        <v>19</v>
      </c>
      <c r="C305" s="4" t="s">
        <v>250</v>
      </c>
      <c r="D305" s="4" t="s">
        <v>47</v>
      </c>
      <c r="E305" s="4" t="s">
        <v>32</v>
      </c>
      <c r="F305" s="38">
        <f>F306+F307+F308</f>
        <v>39600</v>
      </c>
      <c r="G305" s="38">
        <f>G306+G307+G308</f>
        <v>27500</v>
      </c>
      <c r="H305" s="46">
        <f t="shared" si="33"/>
        <v>12100</v>
      </c>
    </row>
    <row r="306" spans="1:8" ht="17.25" customHeight="1">
      <c r="A306" s="15" t="s">
        <v>60</v>
      </c>
      <c r="B306" s="4" t="s">
        <v>19</v>
      </c>
      <c r="C306" s="4" t="s">
        <v>250</v>
      </c>
      <c r="D306" s="4" t="s">
        <v>47</v>
      </c>
      <c r="E306" s="4" t="s">
        <v>61</v>
      </c>
      <c r="F306" s="38">
        <v>10000</v>
      </c>
      <c r="G306" s="92">
        <v>1900</v>
      </c>
      <c r="H306" s="46">
        <f t="shared" si="33"/>
        <v>8100</v>
      </c>
    </row>
    <row r="307" spans="1:8" ht="28.5" customHeight="1">
      <c r="A307" s="15" t="s">
        <v>92</v>
      </c>
      <c r="B307" s="4" t="s">
        <v>19</v>
      </c>
      <c r="C307" s="4" t="s">
        <v>250</v>
      </c>
      <c r="D307" s="4" t="s">
        <v>47</v>
      </c>
      <c r="E307" s="4" t="s">
        <v>73</v>
      </c>
      <c r="F307" s="38">
        <v>8000</v>
      </c>
      <c r="G307" s="92">
        <v>5000</v>
      </c>
      <c r="H307" s="46">
        <f t="shared" si="33"/>
        <v>3000</v>
      </c>
    </row>
    <row r="308" spans="1:8" ht="15" customHeight="1">
      <c r="A308" s="15" t="s">
        <v>48</v>
      </c>
      <c r="B308" s="4" t="s">
        <v>19</v>
      </c>
      <c r="C308" s="4" t="s">
        <v>250</v>
      </c>
      <c r="D308" s="20" t="s">
        <v>47</v>
      </c>
      <c r="E308" s="20" t="s">
        <v>49</v>
      </c>
      <c r="F308" s="38">
        <v>21600</v>
      </c>
      <c r="G308" s="92">
        <v>20600</v>
      </c>
      <c r="H308" s="46">
        <f t="shared" si="33"/>
        <v>1000</v>
      </c>
    </row>
    <row r="309" spans="1:8" ht="96" customHeight="1">
      <c r="A309" s="21" t="s">
        <v>270</v>
      </c>
      <c r="B309" s="22" t="s">
        <v>19</v>
      </c>
      <c r="C309" s="22" t="s">
        <v>251</v>
      </c>
      <c r="D309" s="22" t="s">
        <v>43</v>
      </c>
      <c r="E309" s="22" t="s">
        <v>32</v>
      </c>
      <c r="F309" s="47">
        <f aca="true" t="shared" si="38" ref="F309:G311">F310</f>
        <v>330016</v>
      </c>
      <c r="G309" s="47">
        <f t="shared" si="38"/>
        <v>313500</v>
      </c>
      <c r="H309" s="44">
        <f t="shared" si="33"/>
        <v>16516</v>
      </c>
    </row>
    <row r="310" spans="1:8" s="27" customFormat="1" ht="28.5" customHeight="1">
      <c r="A310" s="23" t="s">
        <v>154</v>
      </c>
      <c r="B310" s="3" t="s">
        <v>19</v>
      </c>
      <c r="C310" s="3" t="s">
        <v>251</v>
      </c>
      <c r="D310" s="3" t="s">
        <v>43</v>
      </c>
      <c r="E310" s="3" t="s">
        <v>32</v>
      </c>
      <c r="F310" s="48">
        <f t="shared" si="38"/>
        <v>330016</v>
      </c>
      <c r="G310" s="48">
        <f t="shared" si="38"/>
        <v>313500</v>
      </c>
      <c r="H310" s="91">
        <f t="shared" si="33"/>
        <v>16516</v>
      </c>
    </row>
    <row r="311" spans="1:8" ht="28.5" customHeight="1">
      <c r="A311" s="15" t="s">
        <v>44</v>
      </c>
      <c r="B311" s="4" t="s">
        <v>19</v>
      </c>
      <c r="C311" s="4" t="s">
        <v>251</v>
      </c>
      <c r="D311" s="4" t="s">
        <v>45</v>
      </c>
      <c r="E311" s="4" t="s">
        <v>32</v>
      </c>
      <c r="F311" s="38">
        <f t="shared" si="38"/>
        <v>330016</v>
      </c>
      <c r="G311" s="38">
        <f t="shared" si="38"/>
        <v>313500</v>
      </c>
      <c r="H311" s="46">
        <f t="shared" si="33"/>
        <v>16516</v>
      </c>
    </row>
    <row r="312" spans="1:8" ht="28.5" customHeight="1">
      <c r="A312" s="15" t="s">
        <v>46</v>
      </c>
      <c r="B312" s="4" t="s">
        <v>19</v>
      </c>
      <c r="C312" s="4" t="s">
        <v>251</v>
      </c>
      <c r="D312" s="4" t="s">
        <v>47</v>
      </c>
      <c r="E312" s="4" t="s">
        <v>32</v>
      </c>
      <c r="F312" s="38">
        <f>F313+F314</f>
        <v>330016</v>
      </c>
      <c r="G312" s="38">
        <f>G313+G314</f>
        <v>313500</v>
      </c>
      <c r="H312" s="46">
        <f t="shared" si="33"/>
        <v>16516</v>
      </c>
    </row>
    <row r="313" spans="1:8" ht="15.75" customHeight="1">
      <c r="A313" s="15" t="s">
        <v>60</v>
      </c>
      <c r="B313" s="4" t="s">
        <v>19</v>
      </c>
      <c r="C313" s="4" t="s">
        <v>251</v>
      </c>
      <c r="D313" s="4" t="s">
        <v>47</v>
      </c>
      <c r="E313" s="4" t="s">
        <v>61</v>
      </c>
      <c r="F313" s="38">
        <v>25000</v>
      </c>
      <c r="G313" s="92">
        <v>25000</v>
      </c>
      <c r="H313" s="46">
        <f t="shared" si="33"/>
        <v>0</v>
      </c>
    </row>
    <row r="314" spans="1:8" ht="28.5" customHeight="1">
      <c r="A314" s="15" t="s">
        <v>92</v>
      </c>
      <c r="B314" s="4" t="s">
        <v>19</v>
      </c>
      <c r="C314" s="4" t="s">
        <v>251</v>
      </c>
      <c r="D314" s="4" t="s">
        <v>47</v>
      </c>
      <c r="E314" s="4" t="s">
        <v>73</v>
      </c>
      <c r="F314" s="38">
        <v>305016</v>
      </c>
      <c r="G314" s="92">
        <v>288500</v>
      </c>
      <c r="H314" s="46">
        <f t="shared" si="33"/>
        <v>16516</v>
      </c>
    </row>
    <row r="315" spans="1:8" ht="93" customHeight="1">
      <c r="A315" s="21" t="s">
        <v>271</v>
      </c>
      <c r="B315" s="22" t="s">
        <v>19</v>
      </c>
      <c r="C315" s="22" t="s">
        <v>252</v>
      </c>
      <c r="D315" s="22" t="s">
        <v>43</v>
      </c>
      <c r="E315" s="22" t="s">
        <v>32</v>
      </c>
      <c r="F315" s="47">
        <f aca="true" t="shared" si="39" ref="F315:G317">F316</f>
        <v>599700</v>
      </c>
      <c r="G315" s="47">
        <f t="shared" si="39"/>
        <v>99582.27</v>
      </c>
      <c r="H315" s="44">
        <f t="shared" si="33"/>
        <v>500117.73</v>
      </c>
    </row>
    <row r="316" spans="1:8" s="27" customFormat="1" ht="28.5" customHeight="1">
      <c r="A316" s="23" t="s">
        <v>154</v>
      </c>
      <c r="B316" s="3" t="s">
        <v>19</v>
      </c>
      <c r="C316" s="3" t="s">
        <v>252</v>
      </c>
      <c r="D316" s="3" t="s">
        <v>43</v>
      </c>
      <c r="E316" s="3" t="s">
        <v>32</v>
      </c>
      <c r="F316" s="48">
        <f t="shared" si="39"/>
        <v>599700</v>
      </c>
      <c r="G316" s="48">
        <f t="shared" si="39"/>
        <v>99582.27</v>
      </c>
      <c r="H316" s="46">
        <f t="shared" si="33"/>
        <v>500117.73</v>
      </c>
    </row>
    <row r="317" spans="1:8" ht="28.5" customHeight="1">
      <c r="A317" s="15" t="s">
        <v>44</v>
      </c>
      <c r="B317" s="4" t="s">
        <v>19</v>
      </c>
      <c r="C317" s="4" t="s">
        <v>252</v>
      </c>
      <c r="D317" s="4" t="s">
        <v>45</v>
      </c>
      <c r="E317" s="4" t="s">
        <v>32</v>
      </c>
      <c r="F317" s="38">
        <f t="shared" si="39"/>
        <v>599700</v>
      </c>
      <c r="G317" s="38">
        <f t="shared" si="39"/>
        <v>99582.27</v>
      </c>
      <c r="H317" s="46">
        <f t="shared" si="33"/>
        <v>500117.73</v>
      </c>
    </row>
    <row r="318" spans="1:8" ht="28.5" customHeight="1">
      <c r="A318" s="15" t="s">
        <v>46</v>
      </c>
      <c r="B318" s="4" t="s">
        <v>19</v>
      </c>
      <c r="C318" s="4" t="s">
        <v>252</v>
      </c>
      <c r="D318" s="4" t="s">
        <v>47</v>
      </c>
      <c r="E318" s="4" t="s">
        <v>32</v>
      </c>
      <c r="F318" s="38">
        <f>F319+F320+F321</f>
        <v>599700</v>
      </c>
      <c r="G318" s="38">
        <f>G319+G320+G321</f>
        <v>99582.27</v>
      </c>
      <c r="H318" s="46">
        <f t="shared" si="33"/>
        <v>500117.73</v>
      </c>
    </row>
    <row r="319" spans="1:8" ht="16.5" customHeight="1">
      <c r="A319" s="15" t="s">
        <v>60</v>
      </c>
      <c r="B319" s="4" t="s">
        <v>19</v>
      </c>
      <c r="C319" s="4" t="s">
        <v>252</v>
      </c>
      <c r="D319" s="4" t="s">
        <v>47</v>
      </c>
      <c r="E319" s="4" t="s">
        <v>61</v>
      </c>
      <c r="F319" s="38">
        <v>21700</v>
      </c>
      <c r="G319" s="92">
        <v>0</v>
      </c>
      <c r="H319" s="46">
        <f t="shared" si="33"/>
        <v>21700</v>
      </c>
    </row>
    <row r="320" spans="1:8" ht="15.75" customHeight="1">
      <c r="A320" s="15" t="s">
        <v>92</v>
      </c>
      <c r="B320" s="4" t="s">
        <v>19</v>
      </c>
      <c r="C320" s="4" t="s">
        <v>252</v>
      </c>
      <c r="D320" s="4" t="s">
        <v>47</v>
      </c>
      <c r="E320" s="4" t="s">
        <v>73</v>
      </c>
      <c r="F320" s="38">
        <v>479374.56</v>
      </c>
      <c r="G320" s="92">
        <v>98580</v>
      </c>
      <c r="H320" s="46">
        <f t="shared" si="33"/>
        <v>380794.56</v>
      </c>
    </row>
    <row r="321" spans="1:8" ht="20.25" customHeight="1">
      <c r="A321" s="15" t="s">
        <v>48</v>
      </c>
      <c r="B321" s="4" t="s">
        <v>19</v>
      </c>
      <c r="C321" s="4" t="s">
        <v>252</v>
      </c>
      <c r="D321" s="20" t="s">
        <v>47</v>
      </c>
      <c r="E321" s="20" t="s">
        <v>49</v>
      </c>
      <c r="F321" s="38">
        <v>98625.44</v>
      </c>
      <c r="G321" s="92">
        <v>1002.27</v>
      </c>
      <c r="H321" s="46">
        <f t="shared" si="33"/>
        <v>97623.17</v>
      </c>
    </row>
    <row r="322" spans="1:8" ht="76.5" customHeight="1">
      <c r="A322" s="21" t="s">
        <v>272</v>
      </c>
      <c r="B322" s="22" t="s">
        <v>19</v>
      </c>
      <c r="C322" s="19" t="s">
        <v>282</v>
      </c>
      <c r="D322" s="22" t="s">
        <v>43</v>
      </c>
      <c r="E322" s="22" t="s">
        <v>32</v>
      </c>
      <c r="F322" s="47">
        <f aca="true" t="shared" si="40" ref="F322:G324">F323</f>
        <v>1129170.76</v>
      </c>
      <c r="G322" s="47">
        <f t="shared" si="40"/>
        <v>1128886.67</v>
      </c>
      <c r="H322" s="90">
        <f t="shared" si="33"/>
        <v>284.0900000000838</v>
      </c>
    </row>
    <row r="323" spans="1:8" s="27" customFormat="1" ht="28.5" customHeight="1">
      <c r="A323" s="23" t="s">
        <v>154</v>
      </c>
      <c r="B323" s="3" t="s">
        <v>19</v>
      </c>
      <c r="C323" s="3" t="s">
        <v>282</v>
      </c>
      <c r="D323" s="3" t="s">
        <v>43</v>
      </c>
      <c r="E323" s="3" t="s">
        <v>32</v>
      </c>
      <c r="F323" s="48">
        <f t="shared" si="40"/>
        <v>1129170.76</v>
      </c>
      <c r="G323" s="48">
        <f t="shared" si="40"/>
        <v>1128886.67</v>
      </c>
      <c r="H323" s="91">
        <f t="shared" si="33"/>
        <v>284.0900000000838</v>
      </c>
    </row>
    <row r="324" spans="1:8" ht="28.5" customHeight="1">
      <c r="A324" s="15" t="s">
        <v>44</v>
      </c>
      <c r="B324" s="4" t="s">
        <v>19</v>
      </c>
      <c r="C324" s="4" t="s">
        <v>282</v>
      </c>
      <c r="D324" s="4" t="s">
        <v>45</v>
      </c>
      <c r="E324" s="4" t="s">
        <v>32</v>
      </c>
      <c r="F324" s="38">
        <f t="shared" si="40"/>
        <v>1129170.76</v>
      </c>
      <c r="G324" s="38">
        <f t="shared" si="40"/>
        <v>1128886.67</v>
      </c>
      <c r="H324" s="46">
        <f t="shared" si="33"/>
        <v>284.0900000000838</v>
      </c>
    </row>
    <row r="325" spans="1:8" ht="28.5" customHeight="1">
      <c r="A325" s="15" t="s">
        <v>46</v>
      </c>
      <c r="B325" s="4" t="s">
        <v>19</v>
      </c>
      <c r="C325" s="4" t="s">
        <v>282</v>
      </c>
      <c r="D325" s="4" t="s">
        <v>47</v>
      </c>
      <c r="E325" s="4" t="s">
        <v>32</v>
      </c>
      <c r="F325" s="38">
        <f>F326+F327+F328</f>
        <v>1129170.76</v>
      </c>
      <c r="G325" s="38">
        <f>G326+G327+G328</f>
        <v>1128886.67</v>
      </c>
      <c r="H325" s="46">
        <f t="shared" si="33"/>
        <v>284.0900000000838</v>
      </c>
    </row>
    <row r="326" spans="1:8" ht="16.5" customHeight="1">
      <c r="A326" s="15" t="s">
        <v>60</v>
      </c>
      <c r="B326" s="4" t="s">
        <v>19</v>
      </c>
      <c r="C326" s="4" t="s">
        <v>282</v>
      </c>
      <c r="D326" s="4" t="s">
        <v>47</v>
      </c>
      <c r="E326" s="4" t="s">
        <v>61</v>
      </c>
      <c r="F326" s="38">
        <v>72292.5</v>
      </c>
      <c r="G326" s="92">
        <v>72008.41</v>
      </c>
      <c r="H326" s="46">
        <f t="shared" si="33"/>
        <v>284.0899999999965</v>
      </c>
    </row>
    <row r="327" spans="1:8" ht="15.75" customHeight="1">
      <c r="A327" s="15" t="s">
        <v>92</v>
      </c>
      <c r="B327" s="4" t="s">
        <v>19</v>
      </c>
      <c r="C327" s="4" t="s">
        <v>282</v>
      </c>
      <c r="D327" s="4" t="s">
        <v>47</v>
      </c>
      <c r="E327" s="4" t="s">
        <v>73</v>
      </c>
      <c r="F327" s="38">
        <v>829878.26</v>
      </c>
      <c r="G327" s="92">
        <v>829878.26</v>
      </c>
      <c r="H327" s="46">
        <f t="shared" si="33"/>
        <v>0</v>
      </c>
    </row>
    <row r="328" spans="1:8" ht="18" customHeight="1">
      <c r="A328" s="15" t="s">
        <v>48</v>
      </c>
      <c r="B328" s="4" t="s">
        <v>19</v>
      </c>
      <c r="C328" s="4" t="s">
        <v>282</v>
      </c>
      <c r="D328" s="20" t="s">
        <v>47</v>
      </c>
      <c r="E328" s="20" t="s">
        <v>49</v>
      </c>
      <c r="F328" s="38">
        <v>227000</v>
      </c>
      <c r="G328" s="92">
        <v>227000</v>
      </c>
      <c r="H328" s="46">
        <f t="shared" si="33"/>
        <v>0</v>
      </c>
    </row>
    <row r="329" spans="1:8" ht="15">
      <c r="A329" s="25" t="s">
        <v>274</v>
      </c>
      <c r="B329" s="26" t="s">
        <v>20</v>
      </c>
      <c r="C329" s="26" t="s">
        <v>173</v>
      </c>
      <c r="D329" s="26" t="s">
        <v>32</v>
      </c>
      <c r="E329" s="26" t="s">
        <v>32</v>
      </c>
      <c r="F329" s="36">
        <f>F330</f>
        <v>13755814.59</v>
      </c>
      <c r="G329" s="36">
        <f>G330</f>
        <v>13740415.57</v>
      </c>
      <c r="H329" s="90">
        <f t="shared" si="33"/>
        <v>15399.019999999553</v>
      </c>
    </row>
    <row r="330" spans="1:8" ht="15">
      <c r="A330" s="25" t="s">
        <v>273</v>
      </c>
      <c r="B330" s="19" t="s">
        <v>21</v>
      </c>
      <c r="C330" s="19" t="s">
        <v>173</v>
      </c>
      <c r="D330" s="19" t="s">
        <v>32</v>
      </c>
      <c r="E330" s="26" t="s">
        <v>32</v>
      </c>
      <c r="F330" s="36">
        <f>F331+F344</f>
        <v>13755814.59</v>
      </c>
      <c r="G330" s="36">
        <f>G331+G344</f>
        <v>13740415.57</v>
      </c>
      <c r="H330" s="90">
        <f t="shared" si="33"/>
        <v>15399.019999999553</v>
      </c>
    </row>
    <row r="331" spans="1:8" ht="30.75" customHeight="1">
      <c r="A331" s="21" t="s">
        <v>163</v>
      </c>
      <c r="B331" s="22" t="s">
        <v>21</v>
      </c>
      <c r="C331" s="22" t="s">
        <v>174</v>
      </c>
      <c r="D331" s="22" t="s">
        <v>32</v>
      </c>
      <c r="E331" s="22" t="s">
        <v>32</v>
      </c>
      <c r="F331" s="47">
        <f>F332+F336+F340</f>
        <v>13051399.31</v>
      </c>
      <c r="G331" s="47">
        <f>G332+G336+G340</f>
        <v>13051255.73</v>
      </c>
      <c r="H331" s="44">
        <f t="shared" si="33"/>
        <v>143.5800000000745</v>
      </c>
    </row>
    <row r="332" spans="1:8" ht="180">
      <c r="A332" s="28" t="s">
        <v>162</v>
      </c>
      <c r="B332" s="3" t="s">
        <v>21</v>
      </c>
      <c r="C332" s="3" t="s">
        <v>193</v>
      </c>
      <c r="D332" s="3" t="s">
        <v>32</v>
      </c>
      <c r="E332" s="3" t="s">
        <v>32</v>
      </c>
      <c r="F332" s="48">
        <f aca="true" t="shared" si="41" ref="F332:G334">F333</f>
        <v>147117</v>
      </c>
      <c r="G332" s="48">
        <f t="shared" si="41"/>
        <v>147117</v>
      </c>
      <c r="H332" s="91">
        <f t="shared" si="33"/>
        <v>0</v>
      </c>
    </row>
    <row r="333" spans="1:8" ht="45">
      <c r="A333" s="61" t="s">
        <v>294</v>
      </c>
      <c r="B333" s="4" t="s">
        <v>21</v>
      </c>
      <c r="C333" s="4" t="s">
        <v>193</v>
      </c>
      <c r="D333" s="4" t="s">
        <v>138</v>
      </c>
      <c r="E333" s="4" t="s">
        <v>32</v>
      </c>
      <c r="F333" s="38">
        <f t="shared" si="41"/>
        <v>147117</v>
      </c>
      <c r="G333" s="38">
        <f t="shared" si="41"/>
        <v>147117</v>
      </c>
      <c r="H333" s="46">
        <f t="shared" si="33"/>
        <v>0</v>
      </c>
    </row>
    <row r="334" spans="1:8" ht="30">
      <c r="A334" s="29" t="s">
        <v>160</v>
      </c>
      <c r="B334" s="4" t="s">
        <v>21</v>
      </c>
      <c r="C334" s="4" t="s">
        <v>193</v>
      </c>
      <c r="D334" s="4" t="s">
        <v>128</v>
      </c>
      <c r="E334" s="4" t="s">
        <v>45</v>
      </c>
      <c r="F334" s="38">
        <f t="shared" si="41"/>
        <v>147117</v>
      </c>
      <c r="G334" s="38">
        <f t="shared" si="41"/>
        <v>147117</v>
      </c>
      <c r="H334" s="46">
        <f t="shared" si="33"/>
        <v>0</v>
      </c>
    </row>
    <row r="335" spans="1:8" ht="45">
      <c r="A335" s="29" t="s">
        <v>161</v>
      </c>
      <c r="B335" s="4" t="s">
        <v>21</v>
      </c>
      <c r="C335" s="4" t="s">
        <v>193</v>
      </c>
      <c r="D335" s="4" t="s">
        <v>129</v>
      </c>
      <c r="E335" s="4" t="s">
        <v>130</v>
      </c>
      <c r="F335" s="38">
        <v>147117</v>
      </c>
      <c r="G335" s="38">
        <v>147117</v>
      </c>
      <c r="H335" s="46">
        <f t="shared" si="33"/>
        <v>0</v>
      </c>
    </row>
    <row r="336" spans="1:8" ht="45">
      <c r="A336" s="28" t="s">
        <v>167</v>
      </c>
      <c r="B336" s="3" t="s">
        <v>21</v>
      </c>
      <c r="C336" s="3" t="s">
        <v>224</v>
      </c>
      <c r="D336" s="3" t="s">
        <v>32</v>
      </c>
      <c r="E336" s="3" t="s">
        <v>32</v>
      </c>
      <c r="F336" s="60">
        <f aca="true" t="shared" si="42" ref="F336:G338">F337</f>
        <v>7743.01</v>
      </c>
      <c r="G336" s="60">
        <f t="shared" si="42"/>
        <v>7743</v>
      </c>
      <c r="H336" s="46">
        <f t="shared" si="33"/>
        <v>0.010000000000218279</v>
      </c>
    </row>
    <row r="337" spans="1:8" ht="45">
      <c r="A337" s="61" t="s">
        <v>294</v>
      </c>
      <c r="B337" s="4" t="s">
        <v>21</v>
      </c>
      <c r="C337" s="4" t="s">
        <v>224</v>
      </c>
      <c r="D337" s="4" t="s">
        <v>138</v>
      </c>
      <c r="E337" s="4" t="s">
        <v>43</v>
      </c>
      <c r="F337" s="38">
        <f t="shared" si="42"/>
        <v>7743.01</v>
      </c>
      <c r="G337" s="38">
        <f t="shared" si="42"/>
        <v>7743</v>
      </c>
      <c r="H337" s="46">
        <f t="shared" si="33"/>
        <v>0.010000000000218279</v>
      </c>
    </row>
    <row r="338" spans="1:8" ht="30">
      <c r="A338" s="29" t="s">
        <v>160</v>
      </c>
      <c r="B338" s="4" t="s">
        <v>21</v>
      </c>
      <c r="C338" s="4" t="s">
        <v>224</v>
      </c>
      <c r="D338" s="4" t="s">
        <v>129</v>
      </c>
      <c r="E338" s="4" t="s">
        <v>45</v>
      </c>
      <c r="F338" s="38">
        <f t="shared" si="42"/>
        <v>7743.01</v>
      </c>
      <c r="G338" s="38">
        <f t="shared" si="42"/>
        <v>7743</v>
      </c>
      <c r="H338" s="46">
        <f t="shared" si="33"/>
        <v>0.010000000000218279</v>
      </c>
    </row>
    <row r="339" spans="1:8" ht="45">
      <c r="A339" s="29" t="s">
        <v>161</v>
      </c>
      <c r="B339" s="4" t="s">
        <v>21</v>
      </c>
      <c r="C339" s="4" t="s">
        <v>224</v>
      </c>
      <c r="D339" s="4" t="s">
        <v>129</v>
      </c>
      <c r="E339" s="4" t="s">
        <v>130</v>
      </c>
      <c r="F339" s="38">
        <v>7743.01</v>
      </c>
      <c r="G339" s="38">
        <v>7743</v>
      </c>
      <c r="H339" s="46">
        <f t="shared" si="33"/>
        <v>0.010000000000218279</v>
      </c>
    </row>
    <row r="340" spans="1:8" ht="30">
      <c r="A340" s="28" t="s">
        <v>295</v>
      </c>
      <c r="B340" s="3" t="s">
        <v>21</v>
      </c>
      <c r="C340" s="3" t="s">
        <v>194</v>
      </c>
      <c r="D340" s="3" t="s">
        <v>32</v>
      </c>
      <c r="E340" s="3" t="s">
        <v>32</v>
      </c>
      <c r="F340" s="48">
        <f aca="true" t="shared" si="43" ref="F340:G342">F341</f>
        <v>12896539.3</v>
      </c>
      <c r="G340" s="48">
        <f t="shared" si="43"/>
        <v>12896395.73</v>
      </c>
      <c r="H340" s="91">
        <f t="shared" si="33"/>
        <v>143.57000000029802</v>
      </c>
    </row>
    <row r="341" spans="1:8" ht="45">
      <c r="A341" s="61" t="s">
        <v>294</v>
      </c>
      <c r="B341" s="4" t="s">
        <v>21</v>
      </c>
      <c r="C341" s="4" t="s">
        <v>194</v>
      </c>
      <c r="D341" s="3" t="s">
        <v>138</v>
      </c>
      <c r="E341" s="4" t="s">
        <v>43</v>
      </c>
      <c r="F341" s="38">
        <f t="shared" si="43"/>
        <v>12896539.3</v>
      </c>
      <c r="G341" s="38">
        <f t="shared" si="43"/>
        <v>12896395.73</v>
      </c>
      <c r="H341" s="46">
        <f t="shared" si="33"/>
        <v>143.57000000029802</v>
      </c>
    </row>
    <row r="342" spans="1:8" ht="30.75" customHeight="1">
      <c r="A342" s="29" t="s">
        <v>160</v>
      </c>
      <c r="B342" s="4" t="s">
        <v>21</v>
      </c>
      <c r="C342" s="4" t="s">
        <v>194</v>
      </c>
      <c r="D342" s="3" t="s">
        <v>129</v>
      </c>
      <c r="E342" s="4" t="s">
        <v>45</v>
      </c>
      <c r="F342" s="38">
        <f t="shared" si="43"/>
        <v>12896539.3</v>
      </c>
      <c r="G342" s="38">
        <f t="shared" si="43"/>
        <v>12896395.73</v>
      </c>
      <c r="H342" s="46">
        <f t="shared" si="33"/>
        <v>143.57000000029802</v>
      </c>
    </row>
    <row r="343" spans="1:8" ht="44.25" customHeight="1">
      <c r="A343" s="29" t="s">
        <v>161</v>
      </c>
      <c r="B343" s="4" t="s">
        <v>21</v>
      </c>
      <c r="C343" s="4" t="s">
        <v>194</v>
      </c>
      <c r="D343" s="3" t="s">
        <v>129</v>
      </c>
      <c r="E343" s="4" t="s">
        <v>130</v>
      </c>
      <c r="F343" s="38">
        <v>12896539.3</v>
      </c>
      <c r="G343" s="38">
        <v>12896395.73</v>
      </c>
      <c r="H343" s="46">
        <f t="shared" si="33"/>
        <v>143.57000000029802</v>
      </c>
    </row>
    <row r="344" spans="1:8" ht="31.5" customHeight="1">
      <c r="A344" s="30" t="s">
        <v>165</v>
      </c>
      <c r="B344" s="22" t="s">
        <v>21</v>
      </c>
      <c r="C344" s="22" t="s">
        <v>174</v>
      </c>
      <c r="D344" s="22" t="s">
        <v>138</v>
      </c>
      <c r="E344" s="22" t="s">
        <v>32</v>
      </c>
      <c r="F344" s="47">
        <f>F345+F353+F349</f>
        <v>704415.28</v>
      </c>
      <c r="G344" s="47">
        <f>G345+G353+G349</f>
        <v>689159.84</v>
      </c>
      <c r="H344" s="44">
        <f aca="true" t="shared" si="44" ref="H344:H391">F344-G344</f>
        <v>15255.44000000006</v>
      </c>
    </row>
    <row r="345" spans="1:8" ht="165">
      <c r="A345" s="28" t="s">
        <v>164</v>
      </c>
      <c r="B345" s="3" t="s">
        <v>21</v>
      </c>
      <c r="C345" s="3" t="s">
        <v>195</v>
      </c>
      <c r="D345" s="3" t="s">
        <v>32</v>
      </c>
      <c r="E345" s="3" t="s">
        <v>32</v>
      </c>
      <c r="F345" s="60">
        <f aca="true" t="shared" si="45" ref="F345:G347">F346</f>
        <v>18183</v>
      </c>
      <c r="G345" s="60">
        <f t="shared" si="45"/>
        <v>18183</v>
      </c>
      <c r="H345" s="91">
        <f t="shared" si="44"/>
        <v>0</v>
      </c>
    </row>
    <row r="346" spans="1:8" ht="45">
      <c r="A346" s="61" t="s">
        <v>294</v>
      </c>
      <c r="B346" s="3" t="s">
        <v>21</v>
      </c>
      <c r="C346" s="3" t="s">
        <v>195</v>
      </c>
      <c r="D346" s="3" t="s">
        <v>138</v>
      </c>
      <c r="E346" s="3" t="s">
        <v>43</v>
      </c>
      <c r="F346" s="48">
        <f t="shared" si="45"/>
        <v>18183</v>
      </c>
      <c r="G346" s="48">
        <f t="shared" si="45"/>
        <v>18183</v>
      </c>
      <c r="H346" s="91">
        <f t="shared" si="44"/>
        <v>0</v>
      </c>
    </row>
    <row r="347" spans="1:8" ht="30">
      <c r="A347" s="29" t="s">
        <v>160</v>
      </c>
      <c r="B347" s="3" t="s">
        <v>21</v>
      </c>
      <c r="C347" s="3" t="s">
        <v>195</v>
      </c>
      <c r="D347" s="3" t="s">
        <v>129</v>
      </c>
      <c r="E347" s="3" t="s">
        <v>45</v>
      </c>
      <c r="F347" s="48">
        <f t="shared" si="45"/>
        <v>18183</v>
      </c>
      <c r="G347" s="48">
        <f t="shared" si="45"/>
        <v>18183</v>
      </c>
      <c r="H347" s="91">
        <f t="shared" si="44"/>
        <v>0</v>
      </c>
    </row>
    <row r="348" spans="1:8" ht="45">
      <c r="A348" s="29" t="s">
        <v>161</v>
      </c>
      <c r="B348" s="3" t="s">
        <v>21</v>
      </c>
      <c r="C348" s="3" t="s">
        <v>195</v>
      </c>
      <c r="D348" s="3" t="s">
        <v>129</v>
      </c>
      <c r="E348" s="3" t="s">
        <v>130</v>
      </c>
      <c r="F348" s="48">
        <v>18183</v>
      </c>
      <c r="G348" s="48">
        <v>18183</v>
      </c>
      <c r="H348" s="91">
        <f t="shared" si="44"/>
        <v>0</v>
      </c>
    </row>
    <row r="349" spans="1:8" ht="45">
      <c r="A349" s="28" t="s">
        <v>167</v>
      </c>
      <c r="B349" s="3" t="s">
        <v>21</v>
      </c>
      <c r="C349" s="3" t="s">
        <v>225</v>
      </c>
      <c r="D349" s="3" t="s">
        <v>129</v>
      </c>
      <c r="E349" s="3" t="s">
        <v>130</v>
      </c>
      <c r="F349" s="48">
        <f aca="true" t="shared" si="46" ref="F349:G351">F350</f>
        <v>957.01</v>
      </c>
      <c r="G349" s="48">
        <f t="shared" si="46"/>
        <v>957</v>
      </c>
      <c r="H349" s="46">
        <f t="shared" si="44"/>
        <v>0.009999999999990905</v>
      </c>
    </row>
    <row r="350" spans="1:8" ht="45">
      <c r="A350" s="61" t="s">
        <v>294</v>
      </c>
      <c r="B350" s="4" t="s">
        <v>21</v>
      </c>
      <c r="C350" s="4" t="s">
        <v>225</v>
      </c>
      <c r="D350" s="4" t="s">
        <v>32</v>
      </c>
      <c r="E350" s="4" t="s">
        <v>32</v>
      </c>
      <c r="F350" s="38">
        <f t="shared" si="46"/>
        <v>957.01</v>
      </c>
      <c r="G350" s="38">
        <f t="shared" si="46"/>
        <v>957</v>
      </c>
      <c r="H350" s="46">
        <f t="shared" si="44"/>
        <v>0.009999999999990905</v>
      </c>
    </row>
    <row r="351" spans="1:8" ht="30">
      <c r="A351" s="29" t="s">
        <v>160</v>
      </c>
      <c r="B351" s="4" t="s">
        <v>21</v>
      </c>
      <c r="C351" s="4" t="s">
        <v>225</v>
      </c>
      <c r="D351" s="4" t="s">
        <v>138</v>
      </c>
      <c r="E351" s="4" t="s">
        <v>43</v>
      </c>
      <c r="F351" s="38">
        <f t="shared" si="46"/>
        <v>957.01</v>
      </c>
      <c r="G351" s="38">
        <f t="shared" si="46"/>
        <v>957</v>
      </c>
      <c r="H351" s="46">
        <f t="shared" si="44"/>
        <v>0.009999999999990905</v>
      </c>
    </row>
    <row r="352" spans="1:8" ht="45">
      <c r="A352" s="29" t="s">
        <v>161</v>
      </c>
      <c r="B352" s="4" t="s">
        <v>21</v>
      </c>
      <c r="C352" s="4" t="s">
        <v>225</v>
      </c>
      <c r="D352" s="4" t="s">
        <v>129</v>
      </c>
      <c r="E352" s="4" t="s">
        <v>45</v>
      </c>
      <c r="F352" s="38">
        <v>957.01</v>
      </c>
      <c r="G352" s="38">
        <v>957</v>
      </c>
      <c r="H352" s="46">
        <f t="shared" si="44"/>
        <v>0.009999999999990905</v>
      </c>
    </row>
    <row r="353" spans="1:8" ht="30">
      <c r="A353" s="28" t="s">
        <v>295</v>
      </c>
      <c r="B353" s="3" t="s">
        <v>21</v>
      </c>
      <c r="C353" s="3" t="s">
        <v>200</v>
      </c>
      <c r="D353" s="3" t="s">
        <v>32</v>
      </c>
      <c r="E353" s="3" t="s">
        <v>32</v>
      </c>
      <c r="F353" s="48">
        <f aca="true" t="shared" si="47" ref="F353:G355">F354</f>
        <v>685275.27</v>
      </c>
      <c r="G353" s="48">
        <f t="shared" si="47"/>
        <v>670019.84</v>
      </c>
      <c r="H353" s="91">
        <f t="shared" si="44"/>
        <v>15255.430000000051</v>
      </c>
    </row>
    <row r="354" spans="1:8" ht="45">
      <c r="A354" s="61" t="s">
        <v>294</v>
      </c>
      <c r="B354" s="4" t="s">
        <v>21</v>
      </c>
      <c r="C354" s="3" t="s">
        <v>200</v>
      </c>
      <c r="D354" s="3" t="s">
        <v>138</v>
      </c>
      <c r="E354" s="4" t="s">
        <v>43</v>
      </c>
      <c r="F354" s="38">
        <f t="shared" si="47"/>
        <v>685275.27</v>
      </c>
      <c r="G354" s="38">
        <f t="shared" si="47"/>
        <v>670019.84</v>
      </c>
      <c r="H354" s="46">
        <f t="shared" si="44"/>
        <v>15255.430000000051</v>
      </c>
    </row>
    <row r="355" spans="1:8" ht="30">
      <c r="A355" s="29" t="s">
        <v>160</v>
      </c>
      <c r="B355" s="4" t="s">
        <v>21</v>
      </c>
      <c r="C355" s="3" t="s">
        <v>200</v>
      </c>
      <c r="D355" s="3" t="s">
        <v>129</v>
      </c>
      <c r="E355" s="4" t="s">
        <v>45</v>
      </c>
      <c r="F355" s="38">
        <f t="shared" si="47"/>
        <v>685275.27</v>
      </c>
      <c r="G355" s="38">
        <f t="shared" si="47"/>
        <v>670019.84</v>
      </c>
      <c r="H355" s="46">
        <f>F355-G355</f>
        <v>15255.430000000051</v>
      </c>
    </row>
    <row r="356" spans="1:8" ht="45">
      <c r="A356" s="29" t="s">
        <v>161</v>
      </c>
      <c r="B356" s="4" t="s">
        <v>21</v>
      </c>
      <c r="C356" s="3" t="s">
        <v>200</v>
      </c>
      <c r="D356" s="3" t="s">
        <v>129</v>
      </c>
      <c r="E356" s="4" t="s">
        <v>130</v>
      </c>
      <c r="F356" s="38">
        <v>685275.27</v>
      </c>
      <c r="G356" s="38">
        <v>670019.84</v>
      </c>
      <c r="H356" s="46">
        <f t="shared" si="44"/>
        <v>15255.430000000051</v>
      </c>
    </row>
    <row r="357" spans="1:8" ht="15">
      <c r="A357" s="25" t="s">
        <v>99</v>
      </c>
      <c r="B357" s="26" t="s">
        <v>22</v>
      </c>
      <c r="C357" s="26" t="s">
        <v>173</v>
      </c>
      <c r="D357" s="26" t="s">
        <v>32</v>
      </c>
      <c r="E357" s="26" t="s">
        <v>32</v>
      </c>
      <c r="F357" s="37">
        <f>F358+F364</f>
        <v>506260.28</v>
      </c>
      <c r="G357" s="37">
        <f>G358+G364</f>
        <v>499621.68</v>
      </c>
      <c r="H357" s="90">
        <f t="shared" si="44"/>
        <v>6638.600000000035</v>
      </c>
    </row>
    <row r="358" spans="1:8" ht="15">
      <c r="A358" s="18" t="s">
        <v>100</v>
      </c>
      <c r="B358" s="19" t="s">
        <v>23</v>
      </c>
      <c r="C358" s="19" t="s">
        <v>173</v>
      </c>
      <c r="D358" s="19" t="s">
        <v>32</v>
      </c>
      <c r="E358" s="19" t="s">
        <v>32</v>
      </c>
      <c r="F358" s="37">
        <f aca="true" t="shared" si="48" ref="F358:G362">F359</f>
        <v>61960.28</v>
      </c>
      <c r="G358" s="37">
        <f t="shared" si="48"/>
        <v>55321.68</v>
      </c>
      <c r="H358" s="90">
        <f t="shared" si="44"/>
        <v>6638.5999999999985</v>
      </c>
    </row>
    <row r="359" spans="1:8" ht="57">
      <c r="A359" s="18" t="s">
        <v>275</v>
      </c>
      <c r="B359" s="57">
        <v>1001</v>
      </c>
      <c r="C359" s="57">
        <v>9990000000</v>
      </c>
      <c r="D359" s="19" t="s">
        <v>32</v>
      </c>
      <c r="E359" s="19" t="s">
        <v>32</v>
      </c>
      <c r="F359" s="37">
        <f t="shared" si="48"/>
        <v>61960.28</v>
      </c>
      <c r="G359" s="37">
        <f t="shared" si="48"/>
        <v>55321.68</v>
      </c>
      <c r="H359" s="90">
        <f t="shared" si="44"/>
        <v>6638.5999999999985</v>
      </c>
    </row>
    <row r="360" spans="1:8" ht="30">
      <c r="A360" s="62" t="s">
        <v>101</v>
      </c>
      <c r="B360" s="63">
        <v>1001</v>
      </c>
      <c r="C360" s="63">
        <v>9990028000</v>
      </c>
      <c r="D360" s="3" t="s">
        <v>102</v>
      </c>
      <c r="E360" s="3" t="s">
        <v>32</v>
      </c>
      <c r="F360" s="48">
        <f t="shared" si="48"/>
        <v>61960.28</v>
      </c>
      <c r="G360" s="48">
        <f t="shared" si="48"/>
        <v>55321.68</v>
      </c>
      <c r="H360" s="91">
        <f t="shared" si="44"/>
        <v>6638.5999999999985</v>
      </c>
    </row>
    <row r="361" spans="1:8" ht="45">
      <c r="A361" s="15" t="s">
        <v>103</v>
      </c>
      <c r="B361" s="31">
        <v>1001</v>
      </c>
      <c r="C361" s="31">
        <v>9990028000</v>
      </c>
      <c r="D361" s="20" t="s">
        <v>104</v>
      </c>
      <c r="E361" s="20" t="s">
        <v>32</v>
      </c>
      <c r="F361" s="39">
        <f t="shared" si="48"/>
        <v>61960.28</v>
      </c>
      <c r="G361" s="38">
        <f t="shared" si="48"/>
        <v>55321.68</v>
      </c>
      <c r="H361" s="46">
        <f t="shared" si="44"/>
        <v>6638.5999999999985</v>
      </c>
    </row>
    <row r="362" spans="1:8" ht="45">
      <c r="A362" s="15" t="s">
        <v>105</v>
      </c>
      <c r="B362" s="31">
        <v>1001</v>
      </c>
      <c r="C362" s="31">
        <v>9990028000</v>
      </c>
      <c r="D362" s="20" t="s">
        <v>143</v>
      </c>
      <c r="E362" s="20" t="s">
        <v>32</v>
      </c>
      <c r="F362" s="39">
        <f t="shared" si="48"/>
        <v>61960.28</v>
      </c>
      <c r="G362" s="38">
        <f t="shared" si="48"/>
        <v>55321.68</v>
      </c>
      <c r="H362" s="46">
        <f t="shared" si="44"/>
        <v>6638.5999999999985</v>
      </c>
    </row>
    <row r="363" spans="1:8" ht="45">
      <c r="A363" s="15" t="s">
        <v>166</v>
      </c>
      <c r="B363" s="4" t="s">
        <v>23</v>
      </c>
      <c r="C363" s="31">
        <v>9990028000</v>
      </c>
      <c r="D363" s="20" t="s">
        <v>143</v>
      </c>
      <c r="E363" s="20" t="s">
        <v>107</v>
      </c>
      <c r="F363" s="39">
        <v>61960.28</v>
      </c>
      <c r="G363" s="49">
        <v>55321.68</v>
      </c>
      <c r="H363" s="46">
        <f t="shared" si="44"/>
        <v>6638.5999999999985</v>
      </c>
    </row>
    <row r="364" spans="1:8" ht="15">
      <c r="A364" s="18" t="s">
        <v>24</v>
      </c>
      <c r="B364" s="19" t="s">
        <v>25</v>
      </c>
      <c r="C364" s="19" t="s">
        <v>173</v>
      </c>
      <c r="D364" s="19" t="s">
        <v>32</v>
      </c>
      <c r="E364" s="19" t="s">
        <v>32</v>
      </c>
      <c r="F364" s="37">
        <f aca="true" t="shared" si="49" ref="F364:G369">F365</f>
        <v>444300</v>
      </c>
      <c r="G364" s="37">
        <f t="shared" si="49"/>
        <v>444300</v>
      </c>
      <c r="H364" s="90">
        <f t="shared" si="44"/>
        <v>0</v>
      </c>
    </row>
    <row r="365" spans="1:8" ht="102.75" customHeight="1">
      <c r="A365" s="18" t="s">
        <v>276</v>
      </c>
      <c r="B365" s="22" t="s">
        <v>25</v>
      </c>
      <c r="C365" s="22" t="s">
        <v>277</v>
      </c>
      <c r="D365" s="22" t="s">
        <v>32</v>
      </c>
      <c r="E365" s="19" t="s">
        <v>32</v>
      </c>
      <c r="F365" s="37">
        <f t="shared" si="49"/>
        <v>444300</v>
      </c>
      <c r="G365" s="37">
        <f t="shared" si="49"/>
        <v>444300</v>
      </c>
      <c r="H365" s="90">
        <f t="shared" si="44"/>
        <v>0</v>
      </c>
    </row>
    <row r="366" spans="1:8" ht="48" customHeight="1">
      <c r="A366" s="23" t="s">
        <v>169</v>
      </c>
      <c r="B366" s="3" t="s">
        <v>25</v>
      </c>
      <c r="C366" s="3" t="s">
        <v>211</v>
      </c>
      <c r="D366" s="3" t="s">
        <v>32</v>
      </c>
      <c r="E366" s="3" t="s">
        <v>32</v>
      </c>
      <c r="F366" s="48">
        <f t="shared" si="49"/>
        <v>444300</v>
      </c>
      <c r="G366" s="48">
        <f t="shared" si="49"/>
        <v>444300</v>
      </c>
      <c r="H366" s="91">
        <f t="shared" si="44"/>
        <v>0</v>
      </c>
    </row>
    <row r="367" spans="1:8" ht="30">
      <c r="A367" s="15" t="s">
        <v>101</v>
      </c>
      <c r="B367" s="4" t="s">
        <v>25</v>
      </c>
      <c r="C367" s="4" t="s">
        <v>212</v>
      </c>
      <c r="D367" s="20" t="s">
        <v>102</v>
      </c>
      <c r="E367" s="20" t="s">
        <v>32</v>
      </c>
      <c r="F367" s="39">
        <f t="shared" si="49"/>
        <v>444300</v>
      </c>
      <c r="G367" s="38">
        <f t="shared" si="49"/>
        <v>444300</v>
      </c>
      <c r="H367" s="46">
        <f t="shared" si="44"/>
        <v>0</v>
      </c>
    </row>
    <row r="368" spans="1:8" ht="45">
      <c r="A368" s="15" t="s">
        <v>103</v>
      </c>
      <c r="B368" s="4" t="s">
        <v>25</v>
      </c>
      <c r="C368" s="4" t="s">
        <v>212</v>
      </c>
      <c r="D368" s="20" t="s">
        <v>104</v>
      </c>
      <c r="E368" s="20" t="s">
        <v>32</v>
      </c>
      <c r="F368" s="39">
        <f t="shared" si="49"/>
        <v>444300</v>
      </c>
      <c r="G368" s="38">
        <f t="shared" si="49"/>
        <v>444300</v>
      </c>
      <c r="H368" s="46">
        <f t="shared" si="44"/>
        <v>0</v>
      </c>
    </row>
    <row r="369" spans="1:8" ht="30">
      <c r="A369" s="15" t="s">
        <v>108</v>
      </c>
      <c r="B369" s="4" t="s">
        <v>25</v>
      </c>
      <c r="C369" s="4" t="s">
        <v>212</v>
      </c>
      <c r="D369" s="20" t="s">
        <v>109</v>
      </c>
      <c r="E369" s="20" t="s">
        <v>32</v>
      </c>
      <c r="F369" s="39">
        <f t="shared" si="49"/>
        <v>444300</v>
      </c>
      <c r="G369" s="38">
        <f t="shared" si="49"/>
        <v>444300</v>
      </c>
      <c r="H369" s="46">
        <f t="shared" si="44"/>
        <v>0</v>
      </c>
    </row>
    <row r="370" spans="1:8" ht="15">
      <c r="A370" s="15" t="s">
        <v>110</v>
      </c>
      <c r="B370" s="4" t="s">
        <v>25</v>
      </c>
      <c r="C370" s="4" t="s">
        <v>212</v>
      </c>
      <c r="D370" s="20" t="s">
        <v>111</v>
      </c>
      <c r="E370" s="20" t="s">
        <v>112</v>
      </c>
      <c r="F370" s="39">
        <v>444300</v>
      </c>
      <c r="G370" s="49">
        <v>444300</v>
      </c>
      <c r="H370" s="46">
        <f t="shared" si="44"/>
        <v>0</v>
      </c>
    </row>
    <row r="371" spans="1:8" ht="15">
      <c r="A371" s="25" t="s">
        <v>113</v>
      </c>
      <c r="B371" s="26" t="s">
        <v>26</v>
      </c>
      <c r="C371" s="26" t="s">
        <v>173</v>
      </c>
      <c r="D371" s="26" t="s">
        <v>32</v>
      </c>
      <c r="E371" s="26" t="s">
        <v>32</v>
      </c>
      <c r="F371" s="37">
        <f aca="true" t="shared" si="50" ref="F371:F376">F372</f>
        <v>5889561.11</v>
      </c>
      <c r="G371" s="37">
        <f aca="true" t="shared" si="51" ref="G371:G376">G372</f>
        <v>5703232.12</v>
      </c>
      <c r="H371" s="90">
        <f t="shared" si="44"/>
        <v>186328.99000000022</v>
      </c>
    </row>
    <row r="372" spans="1:8" ht="15">
      <c r="A372" s="18" t="s">
        <v>27</v>
      </c>
      <c r="B372" s="19" t="s">
        <v>132</v>
      </c>
      <c r="C372" s="19" t="s">
        <v>173</v>
      </c>
      <c r="D372" s="19" t="s">
        <v>32</v>
      </c>
      <c r="E372" s="19" t="s">
        <v>32</v>
      </c>
      <c r="F372" s="37">
        <f t="shared" si="50"/>
        <v>5889561.11</v>
      </c>
      <c r="G372" s="37">
        <f t="shared" si="51"/>
        <v>5703232.12</v>
      </c>
      <c r="H372" s="90">
        <f t="shared" si="44"/>
        <v>186328.99000000022</v>
      </c>
    </row>
    <row r="373" spans="1:8" ht="45">
      <c r="A373" s="21" t="s">
        <v>131</v>
      </c>
      <c r="B373" s="22" t="s">
        <v>132</v>
      </c>
      <c r="C373" s="22" t="s">
        <v>174</v>
      </c>
      <c r="D373" s="22" t="s">
        <v>32</v>
      </c>
      <c r="E373" s="22" t="s">
        <v>32</v>
      </c>
      <c r="F373" s="47">
        <f t="shared" si="50"/>
        <v>5889561.11</v>
      </c>
      <c r="G373" s="47">
        <f t="shared" si="51"/>
        <v>5703232.12</v>
      </c>
      <c r="H373" s="44">
        <f t="shared" si="44"/>
        <v>186328.99000000022</v>
      </c>
    </row>
    <row r="374" spans="1:8" ht="30">
      <c r="A374" s="28" t="s">
        <v>295</v>
      </c>
      <c r="B374" s="4" t="s">
        <v>132</v>
      </c>
      <c r="C374" s="4" t="s">
        <v>196</v>
      </c>
      <c r="D374" s="3" t="s">
        <v>32</v>
      </c>
      <c r="E374" s="3" t="s">
        <v>32</v>
      </c>
      <c r="F374" s="39">
        <f t="shared" si="50"/>
        <v>5889561.11</v>
      </c>
      <c r="G374" s="39">
        <f t="shared" si="51"/>
        <v>5703232.12</v>
      </c>
      <c r="H374" s="46">
        <f t="shared" si="44"/>
        <v>186328.99000000022</v>
      </c>
    </row>
    <row r="375" spans="1:8" ht="44.25" customHeight="1">
      <c r="A375" s="61" t="s">
        <v>294</v>
      </c>
      <c r="B375" s="4" t="s">
        <v>132</v>
      </c>
      <c r="C375" s="4" t="s">
        <v>196</v>
      </c>
      <c r="D375" s="3" t="s">
        <v>138</v>
      </c>
      <c r="E375" s="4" t="s">
        <v>43</v>
      </c>
      <c r="F375" s="59">
        <f t="shared" si="50"/>
        <v>5889561.11</v>
      </c>
      <c r="G375" s="59">
        <f t="shared" si="51"/>
        <v>5703232.12</v>
      </c>
      <c r="H375" s="46">
        <f t="shared" si="44"/>
        <v>186328.99000000022</v>
      </c>
    </row>
    <row r="376" spans="1:8" ht="35.25" customHeight="1">
      <c r="A376" s="29" t="s">
        <v>160</v>
      </c>
      <c r="B376" s="4" t="s">
        <v>132</v>
      </c>
      <c r="C376" s="4" t="s">
        <v>196</v>
      </c>
      <c r="D376" s="3" t="s">
        <v>129</v>
      </c>
      <c r="E376" s="4" t="s">
        <v>45</v>
      </c>
      <c r="F376" s="39">
        <f t="shared" si="50"/>
        <v>5889561.11</v>
      </c>
      <c r="G376" s="39">
        <f t="shared" si="51"/>
        <v>5703232.12</v>
      </c>
      <c r="H376" s="46">
        <f t="shared" si="44"/>
        <v>186328.99000000022</v>
      </c>
    </row>
    <row r="377" spans="1:8" ht="46.5" customHeight="1">
      <c r="A377" s="29" t="s">
        <v>161</v>
      </c>
      <c r="B377" s="4" t="s">
        <v>132</v>
      </c>
      <c r="C377" s="4" t="s">
        <v>196</v>
      </c>
      <c r="D377" s="3" t="s">
        <v>129</v>
      </c>
      <c r="E377" s="4" t="s">
        <v>130</v>
      </c>
      <c r="F377" s="39">
        <v>5889561.11</v>
      </c>
      <c r="G377" s="49">
        <v>5703232.12</v>
      </c>
      <c r="H377" s="46">
        <f t="shared" si="44"/>
        <v>186328.99000000022</v>
      </c>
    </row>
    <row r="378" spans="1:8" ht="15">
      <c r="A378" s="25" t="s">
        <v>114</v>
      </c>
      <c r="B378" s="26" t="s">
        <v>28</v>
      </c>
      <c r="C378" s="26" t="s">
        <v>173</v>
      </c>
      <c r="D378" s="26" t="s">
        <v>32</v>
      </c>
      <c r="E378" s="26" t="s">
        <v>32</v>
      </c>
      <c r="F378" s="37">
        <f aca="true" t="shared" si="52" ref="F378:F383">F379</f>
        <v>1076170.64</v>
      </c>
      <c r="G378" s="37">
        <f aca="true" t="shared" si="53" ref="G378:G383">G379</f>
        <v>1042270.84</v>
      </c>
      <c r="H378" s="90">
        <f t="shared" si="44"/>
        <v>33899.79999999993</v>
      </c>
    </row>
    <row r="379" spans="1:8" ht="16.5" customHeight="1">
      <c r="A379" s="18" t="s">
        <v>29</v>
      </c>
      <c r="B379" s="26" t="s">
        <v>28</v>
      </c>
      <c r="C379" s="26" t="s">
        <v>173</v>
      </c>
      <c r="D379" s="26" t="s">
        <v>32</v>
      </c>
      <c r="E379" s="26" t="s">
        <v>32</v>
      </c>
      <c r="F379" s="37">
        <f t="shared" si="52"/>
        <v>1076170.64</v>
      </c>
      <c r="G379" s="37">
        <f t="shared" si="53"/>
        <v>1042270.84</v>
      </c>
      <c r="H379" s="90">
        <f t="shared" si="44"/>
        <v>33899.79999999993</v>
      </c>
    </row>
    <row r="380" spans="1:8" ht="45">
      <c r="A380" s="21" t="s">
        <v>133</v>
      </c>
      <c r="B380" s="22" t="s">
        <v>30</v>
      </c>
      <c r="C380" s="22" t="s">
        <v>174</v>
      </c>
      <c r="D380" s="22" t="s">
        <v>32</v>
      </c>
      <c r="E380" s="22" t="s">
        <v>32</v>
      </c>
      <c r="F380" s="47">
        <f t="shared" si="52"/>
        <v>1076170.64</v>
      </c>
      <c r="G380" s="47">
        <f t="shared" si="53"/>
        <v>1042270.84</v>
      </c>
      <c r="H380" s="44">
        <f t="shared" si="44"/>
        <v>33899.79999999993</v>
      </c>
    </row>
    <row r="381" spans="1:8" ht="30">
      <c r="A381" s="28" t="s">
        <v>295</v>
      </c>
      <c r="B381" s="4" t="s">
        <v>30</v>
      </c>
      <c r="C381" s="4" t="s">
        <v>197</v>
      </c>
      <c r="D381" s="3" t="s">
        <v>32</v>
      </c>
      <c r="E381" s="3" t="s">
        <v>32</v>
      </c>
      <c r="F381" s="39">
        <f t="shared" si="52"/>
        <v>1076170.64</v>
      </c>
      <c r="G381" s="39">
        <f t="shared" si="53"/>
        <v>1042270.84</v>
      </c>
      <c r="H381" s="46">
        <f t="shared" si="44"/>
        <v>33899.79999999993</v>
      </c>
    </row>
    <row r="382" spans="1:8" ht="46.5" customHeight="1">
      <c r="A382" s="61" t="s">
        <v>294</v>
      </c>
      <c r="B382" s="4" t="s">
        <v>30</v>
      </c>
      <c r="C382" s="4" t="s">
        <v>197</v>
      </c>
      <c r="D382" s="3" t="s">
        <v>138</v>
      </c>
      <c r="E382" s="4" t="s">
        <v>43</v>
      </c>
      <c r="F382" s="59">
        <f t="shared" si="52"/>
        <v>1076170.64</v>
      </c>
      <c r="G382" s="59">
        <f t="shared" si="53"/>
        <v>1042270.84</v>
      </c>
      <c r="H382" s="46">
        <f t="shared" si="44"/>
        <v>33899.79999999993</v>
      </c>
    </row>
    <row r="383" spans="1:8" ht="30" customHeight="1">
      <c r="A383" s="29" t="s">
        <v>160</v>
      </c>
      <c r="B383" s="4" t="s">
        <v>30</v>
      </c>
      <c r="C383" s="4" t="s">
        <v>197</v>
      </c>
      <c r="D383" s="3" t="s">
        <v>129</v>
      </c>
      <c r="E383" s="4" t="s">
        <v>45</v>
      </c>
      <c r="F383" s="39">
        <f t="shared" si="52"/>
        <v>1076170.64</v>
      </c>
      <c r="G383" s="39">
        <f t="shared" si="53"/>
        <v>1042270.84</v>
      </c>
      <c r="H383" s="46">
        <f t="shared" si="44"/>
        <v>33899.79999999993</v>
      </c>
    </row>
    <row r="384" spans="1:8" ht="45.75" customHeight="1">
      <c r="A384" s="29" t="s">
        <v>161</v>
      </c>
      <c r="B384" s="4" t="s">
        <v>30</v>
      </c>
      <c r="C384" s="4" t="s">
        <v>197</v>
      </c>
      <c r="D384" s="3" t="s">
        <v>129</v>
      </c>
      <c r="E384" s="4" t="s">
        <v>130</v>
      </c>
      <c r="F384" s="39">
        <v>1076170.64</v>
      </c>
      <c r="G384" s="49">
        <v>1042270.84</v>
      </c>
      <c r="H384" s="46">
        <f t="shared" si="44"/>
        <v>33899.79999999993</v>
      </c>
    </row>
    <row r="385" spans="1:8" ht="33.75" customHeight="1">
      <c r="A385" s="18" t="s">
        <v>227</v>
      </c>
      <c r="B385" s="19" t="s">
        <v>228</v>
      </c>
      <c r="C385" s="13" t="s">
        <v>173</v>
      </c>
      <c r="D385" s="19" t="s">
        <v>32</v>
      </c>
      <c r="E385" s="19" t="s">
        <v>32</v>
      </c>
      <c r="F385" s="37">
        <f aca="true" t="shared" si="54" ref="F385:G387">F386</f>
        <v>93000</v>
      </c>
      <c r="G385" s="37">
        <f t="shared" si="54"/>
        <v>93000</v>
      </c>
      <c r="H385" s="90">
        <f t="shared" si="44"/>
        <v>0</v>
      </c>
    </row>
    <row r="386" spans="1:8" ht="47.25" customHeight="1">
      <c r="A386" s="23" t="s">
        <v>226</v>
      </c>
      <c r="B386" s="3" t="s">
        <v>228</v>
      </c>
      <c r="C386" s="1" t="s">
        <v>230</v>
      </c>
      <c r="D386" s="3" t="s">
        <v>32</v>
      </c>
      <c r="E386" s="3" t="s">
        <v>32</v>
      </c>
      <c r="F386" s="48">
        <f t="shared" si="54"/>
        <v>93000</v>
      </c>
      <c r="G386" s="48">
        <f t="shared" si="54"/>
        <v>93000</v>
      </c>
      <c r="H386" s="91">
        <f t="shared" si="44"/>
        <v>0</v>
      </c>
    </row>
    <row r="387" spans="1:8" ht="18.75" customHeight="1">
      <c r="A387" s="17" t="s">
        <v>156</v>
      </c>
      <c r="B387" s="4" t="s">
        <v>228</v>
      </c>
      <c r="C387" s="2" t="s">
        <v>230</v>
      </c>
      <c r="D387" s="4" t="s">
        <v>63</v>
      </c>
      <c r="E387" s="4" t="s">
        <v>32</v>
      </c>
      <c r="F387" s="38">
        <f t="shared" si="54"/>
        <v>93000</v>
      </c>
      <c r="G387" s="38">
        <f t="shared" si="54"/>
        <v>93000</v>
      </c>
      <c r="H387" s="46">
        <f t="shared" si="44"/>
        <v>0</v>
      </c>
    </row>
    <row r="388" spans="1:8" ht="19.5" customHeight="1">
      <c r="A388" s="17" t="s">
        <v>298</v>
      </c>
      <c r="B388" s="4" t="s">
        <v>228</v>
      </c>
      <c r="C388" s="2" t="s">
        <v>230</v>
      </c>
      <c r="D388" s="4" t="s">
        <v>284</v>
      </c>
      <c r="E388" s="4" t="s">
        <v>32</v>
      </c>
      <c r="F388" s="38">
        <f>F389</f>
        <v>93000</v>
      </c>
      <c r="G388" s="38">
        <f>G389</f>
        <v>93000</v>
      </c>
      <c r="H388" s="46">
        <f t="shared" si="44"/>
        <v>0</v>
      </c>
    </row>
    <row r="389" spans="1:8" ht="15.75" customHeight="1">
      <c r="A389" s="17" t="s">
        <v>229</v>
      </c>
      <c r="B389" s="4" t="s">
        <v>228</v>
      </c>
      <c r="C389" s="2" t="s">
        <v>230</v>
      </c>
      <c r="D389" s="4" t="s">
        <v>284</v>
      </c>
      <c r="E389" s="4" t="s">
        <v>43</v>
      </c>
      <c r="F389" s="38">
        <f>F390</f>
        <v>93000</v>
      </c>
      <c r="G389" s="38">
        <f>G390</f>
        <v>93000</v>
      </c>
      <c r="H389" s="46">
        <f t="shared" si="44"/>
        <v>0</v>
      </c>
    </row>
    <row r="390" spans="1:8" ht="16.5" customHeight="1">
      <c r="A390" s="17" t="s">
        <v>55</v>
      </c>
      <c r="B390" s="4" t="s">
        <v>228</v>
      </c>
      <c r="C390" s="2" t="s">
        <v>230</v>
      </c>
      <c r="D390" s="4" t="s">
        <v>284</v>
      </c>
      <c r="E390" s="4" t="s">
        <v>56</v>
      </c>
      <c r="F390" s="38">
        <v>93000</v>
      </c>
      <c r="G390" s="49">
        <v>93000</v>
      </c>
      <c r="H390" s="46">
        <f t="shared" si="44"/>
        <v>0</v>
      </c>
    </row>
    <row r="391" spans="1:8" ht="15">
      <c r="A391" s="32" t="s">
        <v>310</v>
      </c>
      <c r="B391" s="19"/>
      <c r="C391" s="19"/>
      <c r="D391" s="19"/>
      <c r="E391" s="19"/>
      <c r="F391" s="37">
        <f>F24+F119+F130+F152+F220+F329+F357+F371+F378+F385</f>
        <v>68244621.48</v>
      </c>
      <c r="G391" s="37">
        <f>G24+G119+G130+G152+G220+G329+G357+G371+G378+G385</f>
        <v>63062290.28000001</v>
      </c>
      <c r="H391" s="90">
        <f t="shared" si="44"/>
        <v>5182331.1999999955</v>
      </c>
    </row>
    <row r="393" spans="1:7" ht="15.75">
      <c r="A393" s="97" t="s">
        <v>329</v>
      </c>
      <c r="B393" s="96"/>
      <c r="C393" s="96"/>
      <c r="D393" s="96"/>
      <c r="E393" s="96"/>
      <c r="F393" s="72"/>
      <c r="G393" s="88" t="s">
        <v>330</v>
      </c>
    </row>
    <row r="394" spans="1:7" ht="15.75">
      <c r="A394" s="95" t="s">
        <v>317</v>
      </c>
      <c r="B394" s="96"/>
      <c r="C394" s="96"/>
      <c r="D394" s="96"/>
      <c r="E394" s="96"/>
      <c r="F394" s="72"/>
      <c r="G394" s="89" t="s">
        <v>331</v>
      </c>
    </row>
    <row r="395" spans="1:7" ht="15.75">
      <c r="A395" s="97" t="s">
        <v>333</v>
      </c>
      <c r="B395" s="98"/>
      <c r="C395" s="98"/>
      <c r="D395"/>
      <c r="E395"/>
      <c r="F395" s="72"/>
      <c r="G395" s="88" t="s">
        <v>332</v>
      </c>
    </row>
  </sheetData>
  <sheetProtection/>
  <mergeCells count="13">
    <mergeCell ref="B20:E20"/>
    <mergeCell ref="F20:H20"/>
    <mergeCell ref="A393:E393"/>
    <mergeCell ref="A394:E394"/>
    <mergeCell ref="A395:C395"/>
    <mergeCell ref="F12:G12"/>
    <mergeCell ref="F13:G13"/>
    <mergeCell ref="A15:H15"/>
    <mergeCell ref="A16:H16"/>
    <mergeCell ref="A17:H17"/>
    <mergeCell ref="A18:H18"/>
    <mergeCell ref="G19:H19"/>
    <mergeCell ref="A20:A21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larina_ev</dc:creator>
  <cp:keywords/>
  <dc:description/>
  <cp:lastModifiedBy>soldatova_gb</cp:lastModifiedBy>
  <cp:lastPrinted>2017-01-13T07:42:56Z</cp:lastPrinted>
  <dcterms:created xsi:type="dcterms:W3CDTF">2013-12-17T08:48:15Z</dcterms:created>
  <dcterms:modified xsi:type="dcterms:W3CDTF">2017-02-13T15:06:33Z</dcterms:modified>
  <cp:category/>
  <cp:version/>
  <cp:contentType/>
  <cp:contentStatus/>
</cp:coreProperties>
</file>